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781" documentId="13_ncr:1_{F6CB121F-512D-4AA6-A0C1-0FB36C537598}" xr6:coauthVersionLast="47" xr6:coauthVersionMax="47" xr10:uidLastSave="{356C999F-B9A4-42EA-BB13-E7552C347027}"/>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6" l="1"/>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I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<sst xmlns="http://schemas.openxmlformats.org/spreadsheetml/2006/main" count="179020" uniqueCount="39102">
  <si>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</si>
  <si>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</si>
  <si>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</si>
  <si>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</si>
  <si>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</si>
  <si>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</si>
  <si>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</si>
  <si>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</si>
  <si>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</si>
  <si>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</si>
  <si>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</si>
  <si>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</si>
  <si>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</si>
  <si>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</si>
  <si>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</si>
  <si>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</si>
  <si>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</si>
  <si>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</si>
  <si>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</si>
  <si>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</si>
  <si>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</si>
  <si>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</si>
  <si>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</si>
  <si>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</si>
  <si>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</si>
  <si>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</si>
  <si>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</si>
  <si>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</si>
  <si>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</si>
  <si>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</si>
  <si>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</si>
  <si>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</si>
  <si>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</si>
  <si>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</si>
  <si>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</si>
  <si>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</si>
  <si>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</si>
  <si>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</si>
  <si>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</si>
  <si>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</si>
  <si>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</si>
  <si>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</si>
  <si>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</si>
  <si>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</si>
  <si>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</si>
  <si>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</si>
  <si>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</si>
  <si>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</si>
  <si>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</si>
  <si>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</si>
  <si>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</si>
  <si>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</si>
  <si>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</si>
  <si>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</si>
  <si>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</si>
  <si>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</si>
  <si>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</si>
  <si>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</si>
  <si>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</si>
  <si>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</si>
  <si>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</si>
  <si>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</si>
  <si>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</si>
  <si>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</si>
  <si>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</si>
  <si>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</si>
  <si>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</si>
  <si>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</si>
  <si>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</si>
  <si>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</si>
  <si>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</si>
  <si>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</si>
  <si>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</si>
  <si>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</si>
  <si>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</si>
  <si>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</si>
  <si>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</si>
  <si>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</si>
  <si>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</si>
  <si>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</si>
  <si>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</si>
  <si>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</si>
  <si>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</si>
  <si>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</si>
  <si>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</si>
  <si>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</si>
  <si>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</si>
  <si>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</si>
  <si>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</si>
  <si>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</si>
  <si>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</si>
  <si>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</si>
  <si>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</si>
  <si>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</si>
  <si>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</si>
  <si>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</si>
  <si>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</si>
  <si>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</si>
  <si>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</si>
  <si>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</si>
  <si>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</si>
  <si>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</si>
  <si>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</si>
  <si>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</si>
  <si>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</si>
  <si>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</si>
  <si>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</si>
  <si>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</si>
  <si>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</si>
  <si>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</si>
  <si>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</si>
  <si>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</si>
  <si>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</si>
  <si>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</si>
  <si>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</si>
  <si>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</si>
  <si>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</si>
  <si>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</si>
  <si>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</si>
  <si>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</si>
  <si>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</si>
  <si>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</si>
  <si>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</si>
  <si>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</si>
  <si>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</si>
  <si>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</si>
  <si>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</si>
  <si>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</si>
  <si>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</si>
  <si>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</si>
  <si>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</si>
  <si>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</si>
  <si>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</si>
  <si>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</si>
  <si>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</si>
  <si>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</si>
  <si>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</si>
  <si>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</si>
  <si>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</si>
  <si>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</si>
  <si>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</si>
  <si>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</si>
  <si>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</si>
  <si>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</si>
  <si>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</si>
  <si>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</si>
  <si>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</si>
  <si>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</si>
  <si>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</si>
  <si>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</si>
  <si>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</si>
  <si>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</si>
  <si>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</si>
  <si>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</si>
  <si>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</si>
  <si>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</si>
  <si>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</si>
  <si>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</si>
  <si>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</si>
  <si>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</si>
  <si>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</si>
  <si>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</si>
  <si>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</si>
  <si>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</si>
  <si>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</si>
  <si>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</si>
  <si>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</si>
  <si>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</si>
  <si>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</si>
  <si>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</si>
  <si>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</si>
  <si>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</si>
  <si>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</si>
  <si>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</si>
  <si>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</si>
  <si>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</si>
  <si>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</si>
  <si>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</si>
  <si>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</si>
  <si>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</si>
  <si>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</si>
  <si>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</si>
  <si>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</si>
  <si>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</si>
  <si>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</si>
  <si>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</si>
  <si>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</si>
  <si>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</si>
  <si>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</si>
  <si>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</si>
  <si>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</si>
  <si>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</si>
  <si>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</si>
  <si>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</si>
  <si>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</si>
  <si>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</si>
  <si>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</si>
  <si>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</si>
  <si>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</si>
  <si>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</si>
  <si>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</si>
  <si>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</si>
  <si>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</si>
  <si>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</si>
  <si>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</si>
  <si>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</si>
  <si>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</si>
  <si>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</si>
  <si>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</si>
  <si>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</si>
  <si>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</si>
  <si>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</si>
  <si>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</si>
  <si>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</si>
  <si>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</si>
  <si>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</si>
  <si>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</si>
  <si>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</si>
  <si>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</si>
  <si>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</si>
  <si>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</si>
  <si>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</si>
  <si>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</si>
  <si>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</si>
  <si>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</si>
  <si>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</si>
  <si>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</si>
  <si>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</si>
  <si>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</si>
  <si>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</si>
  <si>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</si>
  <si>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</si>
  <si>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</si>
  <si>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</si>
  <si>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</si>
  <si>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</si>
  <si>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</si>
  <si>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</si>
  <si>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</si>
  <si>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</si>
  <si>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</si>
  <si>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</si>
  <si>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</si>
  <si>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</si>
  <si>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</si>
  <si>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</si>
  <si>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</si>
  <si>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</si>
  <si>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</si>
  <si>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</si>
  <si>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</si>
  <si>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</si>
  <si>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</si>
  <si>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</si>
  <si>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</si>
  <si>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</si>
  <si>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</si>
  <si>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</si>
  <si>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</si>
  <si>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</si>
  <si>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</si>
  <si>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</si>
  <si>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</si>
  <si>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</si>
  <si>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</si>
  <si>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</si>
  <si>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</si>
  <si>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</si>
  <si>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</si>
  <si>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</si>
  <si>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</si>
  <si>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</si>
  <si>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</si>
  <si>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</si>
  <si>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</si>
  <si>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</si>
  <si>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</si>
  <si>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</si>
  <si>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</si>
  <si>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</si>
  <si>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</si>
  <si>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</si>
  <si>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</si>
  <si>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</si>
  <si>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</si>
  <si>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</si>
  <si>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</si>
  <si>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</si>
  <si>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</si>
  <si>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</si>
  <si>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</si>
  <si>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</si>
  <si>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</si>
  <si>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</si>
  <si>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</si>
  <si>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</si>
  <si>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</si>
  <si>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</si>
  <si>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</si>
  <si>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</si>
  <si>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</si>
  <si>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</si>
  <si>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</si>
  <si>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</si>
  <si>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</si>
  <si>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</si>
  <si>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</si>
  <si>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</si>
  <si>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</si>
  <si>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</si>
  <si>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</si>
  <si>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</si>
  <si>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</si>
  <si>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</si>
  <si>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</si>
  <si>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</si>
  <si>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</si>
  <si>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</si>
  <si>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</si>
  <si>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</si>
  <si>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</si>
  <si>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</si>
  <si>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</si>
  <si>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</si>
  <si>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</si>
  <si>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</si>
  <si>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</si>
  <si>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</si>
  <si>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</si>
  <si>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</si>
  <si>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</si>
  <si>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</si>
  <si>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</si>
  <si>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</si>
  <si>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</si>
  <si>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</si>
  <si>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</si>
  <si>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</si>
  <si>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</si>
  <si>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</si>
  <si>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</si>
  <si>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</si>
  <si>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</si>
  <si>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</si>
  <si>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</si>
  <si>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</si>
  <si>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</si>
  <si>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</si>
  <si>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</si>
  <si>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</si>
  <si>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</si>
  <si>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</si>
  <si>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</si>
  <si>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</si>
  <si>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</si>
  <si>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</si>
  <si>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</si>
  <si>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</si>
  <si>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</si>
  <si>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</si>
  <si>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</si>
  <si>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</si>
  <si>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</si>
  <si>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</si>
  <si>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</si>
  <si>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</si>
  <si>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</si>
  <si>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</si>
  <si>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</si>
  <si>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</si>
  <si>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</si>
  <si>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</si>
  <si>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</si>
  <si>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</si>
  <si>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</si>
  <si>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</si>
  <si>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</si>
  <si>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</si>
  <si>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</si>
  <si>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</si>
  <si>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</si>
  <si>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</si>
  <si>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</si>
  <si>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</si>
  <si>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</si>
  <si>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</si>
  <si>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</si>
  <si>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</si>
  <si>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</si>
  <si>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</si>
  <si>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</si>
  <si>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</si>
  <si>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</si>
  <si>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</si>
  <si>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</si>
  <si>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</si>
  <si>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</si>
  <si>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</si>
  <si>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</si>
  <si>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</si>
  <si>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</si>
  <si>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</si>
  <si>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</si>
  <si>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</si>
  <si>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</si>
  <si>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</si>
  <si>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</si>
  <si>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</si>
  <si>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</si>
  <si>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</si>
  <si>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</si>
  <si>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</si>
  <si>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</si>
  <si>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</si>
  <si>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</si>
  <si>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</si>
  <si>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</si>
  <si>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</si>
  <si>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</si>
  <si>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</si>
  <si>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</si>
  <si>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</si>
  <si>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</si>
  <si>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</si>
  <si>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</si>
  <si>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</si>
  <si>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</si>
  <si>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</si>
  <si>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</si>
  <si>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</si>
  <si>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</si>
  <si>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</si>
  <si>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</si>
  <si>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</si>
  <si>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</si>
  <si>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</si>
  <si>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</si>
  <si>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</si>
  <si>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</si>
  <si>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</si>
  <si>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</si>
  <si>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</si>
  <si>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</si>
  <si>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</si>
  <si>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</si>
  <si>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</si>
  <si>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</si>
  <si>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</si>
  <si>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</si>
  <si>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</si>
  <si>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</si>
  <si>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</si>
  <si>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</si>
  <si>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</si>
  <si>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</si>
  <si>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</si>
  <si>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</si>
  <si>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</si>
  <si>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</si>
  <si>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</si>
  <si>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</si>
  <si>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</si>
  <si>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</si>
  <si>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</si>
  <si>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</si>
  <si>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</si>
  <si>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</si>
  <si>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</si>
  <si>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</si>
  <si>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</si>
  <si>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</si>
  <si>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</si>
  <si>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</si>
  <si>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</si>
  <si>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</si>
  <si>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</si>
  <si>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</si>
  <si>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</si>
  <si>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</si>
  <si>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</si>
  <si>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</si>
  <si>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</si>
  <si>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</si>
  <si>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</si>
  <si>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</si>
  <si>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</si>
  <si>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</si>
  <si>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</si>
  <si>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</si>
  <si>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</si>
  <si>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</si>
  <si>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</si>
  <si>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</si>
  <si>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</si>
  <si>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</si>
  <si>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</si>
  <si>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</si>
  <si>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</si>
  <si>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</si>
  <si>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</si>
  <si>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</si>
  <si>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</si>
  <si>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</si>
  <si>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</si>
  <si>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</si>
  <si>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</si>
  <si>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</si>
  <si>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</si>
  <si>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</si>
  <si>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</si>
  <si>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</si>
  <si>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</si>
  <si>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</si>
  <si>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</si>
  <si>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</si>
  <si>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</si>
  <si>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</si>
  <si>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</si>
  <si>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</si>
  <si>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</si>
  <si>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</si>
  <si>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</si>
  <si>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</si>
  <si>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</si>
  <si>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</si>
  <si>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</si>
  <si>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</si>
  <si>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</si>
  <si>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</si>
  <si>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</si>
  <si>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</si>
  <si>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</si>
  <si>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</si>
  <si>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</si>
  <si>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</si>
  <si>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</si>
  <si>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</si>
  <si>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</si>
  <si>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</si>
  <si>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</si>
  <si>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</si>
  <si>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</si>
  <si>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</si>
  <si>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</si>
  <si>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</si>
  <si>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</si>
  <si>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</si>
  <si>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</si>
  <si>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</si>
  <si>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</si>
  <si>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</si>
  <si>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</si>
  <si>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</si>
  <si>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</si>
  <si>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</si>
  <si>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</si>
  <si>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</si>
  <si>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</si>
  <si>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</si>
  <si>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</si>
  <si>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</si>
  <si>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</si>
  <si>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</si>
  <si>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</si>
  <si>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</si>
  <si>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</si>
  <si>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</si>
  <si>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</si>
  <si>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</si>
  <si>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</si>
  <si>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</si>
  <si>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</si>
  <si>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</si>
  <si>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</si>
  <si>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</si>
  <si>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</si>
  <si>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</si>
  <si>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</si>
  <si>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</si>
  <si>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</si>
  <si>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</si>
  <si>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</si>
  <si>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</si>
  <si>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</si>
  <si>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</si>
  <si>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</si>
  <si>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</si>
  <si>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</si>
  <si>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</si>
  <si>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</si>
  <si>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</si>
  <si>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</si>
  <si>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</si>
  <si>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</si>
  <si>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</si>
  <si>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</si>
  <si>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</si>
  <si>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</si>
  <si>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</si>
  <si>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</si>
  <si>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</si>
  <si>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</si>
  <si>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</si>
  <si>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</si>
  <si>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</si>
  <si>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</si>
  <si>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</si>
  <si>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</si>
  <si>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</si>
  <si>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</si>
  <si>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</si>
  <si>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</si>
  <si>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</si>
  <si>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</si>
  <si>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</si>
  <si>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</si>
  <si>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</si>
  <si>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</si>
  <si>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</si>
  <si>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</si>
  <si>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</si>
  <si>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</si>
  <si>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</si>
  <si>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</si>
  <si>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</si>
  <si>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</si>
  <si>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</si>
  <si>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</si>
  <si>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</si>
  <si>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</si>
  <si>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</si>
  <si>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</si>
  <si>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</si>
  <si>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</si>
  <si>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</si>
  <si>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</si>
  <si>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</si>
  <si>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</si>
  <si>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</si>
  <si>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</si>
  <si>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</si>
  <si>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</si>
  <si>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</si>
  <si>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</si>
  <si>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</si>
  <si>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</si>
  <si>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</si>
  <si>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</si>
  <si>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</si>
  <si>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</si>
  <si>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</si>
  <si>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</si>
  <si>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</si>
  <si>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</si>
  <si>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</si>
  <si>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</si>
  <si>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</si>
  <si>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</si>
  <si>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</si>
  <si>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</si>
  <si>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</si>
  <si>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</si>
  <si>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</si>
  <si>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</si>
  <si>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</si>
  <si>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</si>
  <si>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</si>
  <si>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</si>
  <si>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</si>
  <si>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</si>
  <si>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</si>
  <si>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</si>
  <si>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</si>
  <si>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</si>
  <si>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</si>
  <si>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</si>
  <si>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</si>
  <si>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</si>
  <si>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</si>
  <si>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</si>
  <si>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</si>
  <si>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</si>
  <si>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</si>
  <si>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</si>
  <si>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</si>
  <si>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</si>
  <si>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</si>
  <si>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</si>
  <si>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</si>
  <si>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</si>
  <si>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</si>
  <si>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</si>
  <si>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</si>
  <si>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</si>
  <si>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</si>
  <si>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</si>
  <si>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</si>
  <si>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</si>
  <si>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</si>
  <si>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</si>
  <si>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</si>
  <si>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</si>
  <si>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</si>
  <si>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</si>
  <si>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</si>
  <si>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</si>
  <si>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</si>
  <si>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</si>
  <si>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</si>
  <si>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</si>
  <si>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</si>
  <si>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</si>
  <si>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</si>
  <si>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</si>
  <si>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</si>
  <si>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</si>
  <si>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</si>
  <si>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</si>
  <si>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</si>
  <si>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</si>
  <si>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</si>
  <si>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</si>
  <si>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</si>
  <si>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</si>
  <si>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</si>
  <si>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</si>
  <si>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</si>
  <si>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</si>
  <si>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</si>
  <si>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</si>
  <si>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</si>
  <si>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</si>
  <si>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</si>
  <si>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</si>
  <si>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</si>
  <si>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</si>
  <si>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</si>
  <si>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</si>
  <si>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</si>
  <si>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</si>
  <si>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</si>
  <si>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</si>
  <si>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</si>
  <si>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</si>
  <si>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</si>
  <si>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</si>
  <si>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</si>
  <si>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</si>
  <si>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</si>
  <si>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</si>
  <si>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</si>
  <si>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</si>
  <si>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</si>
  <si>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</si>
  <si>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</si>
  <si>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</si>
  <si>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</si>
  <si>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</si>
  <si>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</si>
  <si>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</si>
  <si>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</si>
  <si>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</si>
  <si>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</si>
  <si>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</si>
  <si>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</si>
  <si>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</si>
  <si>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</si>
  <si>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</si>
  <si>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</si>
  <si>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</si>
  <si>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</si>
  <si>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</si>
  <si>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</si>
  <si>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</si>
  <si>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</si>
  <si>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</si>
  <si>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</si>
  <si>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</si>
  <si>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</si>
  <si>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</si>
  <si>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</si>
  <si>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</si>
  <si>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</si>
  <si>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</si>
  <si>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</si>
  <si>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</si>
  <si>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</si>
  <si>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</si>
  <si>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</si>
  <si>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</si>
  <si>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</si>
  <si>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</si>
  <si>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</si>
  <si>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</si>
  <si>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</si>
  <si>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</si>
  <si>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</si>
  <si>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</si>
  <si>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</si>
  <si>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</si>
  <si>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</si>
  <si>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</si>
  <si>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</si>
  <si>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</si>
  <si>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</si>
  <si>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</si>
  <si>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</si>
  <si>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</si>
  <si>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</si>
  <si>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</si>
  <si>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</si>
  <si>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</si>
  <si>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</si>
  <si>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</si>
  <si>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</si>
  <si>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</si>
  <si>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</si>
  <si>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</si>
  <si>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</si>
  <si>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</si>
  <si>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</si>
  <si>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</si>
  <si>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</si>
  <si>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</si>
  <si>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</si>
  <si>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</si>
  <si>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</si>
  <si>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</si>
  <si>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</si>
  <si>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</si>
  <si>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</si>
  <si>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</si>
  <si>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</si>
  <si>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</si>
  <si>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</si>
  <si>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</si>
  <si>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</si>
  <si>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</si>
  <si>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</si>
  <si>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</si>
  <si>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</si>
  <si>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</si>
  <si>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</si>
  <si>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</si>
  <si>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</si>
  <si>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</si>
  <si>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</si>
  <si>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</si>
  <si>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</si>
  <si>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</si>
  <si>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</si>
  <si>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</si>
  <si>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</si>
  <si>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</si>
  <si>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</si>
  <si>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</si>
  <si>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</si>
  <si>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</si>
  <si>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</si>
  <si>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</si>
  <si>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</si>
  <si>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</si>
  <si>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</si>
  <si>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</si>
  <si>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</si>
  <si>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</si>
  <si>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</si>
  <si>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</si>
  <si>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</si>
  <si>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</si>
  <si>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</si>
  <si>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</si>
  <si>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</si>
  <si>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</si>
  <si>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</si>
  <si>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</si>
  <si>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</si>
  <si>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</si>
  <si>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</si>
  <si>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</si>
  <si>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</si>
  <si>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</si>
  <si>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</si>
  <si>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</si>
  <si>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</si>
  <si>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</si>
  <si>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</si>
  <si>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</si>
  <si>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</si>
  <si>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</si>
  <si>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</si>
  <si>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</si>
  <si>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</si>
  <si>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</si>
  <si>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</si>
  <si>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</si>
  <si>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</si>
  <si>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</si>
  <si>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</si>
  <si>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</si>
  <si>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</si>
  <si>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</si>
  <si>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</si>
  <si>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</si>
  <si>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</si>
  <si>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</si>
  <si>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</si>
  <si>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</si>
  <si>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</si>
  <si>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</si>
  <si>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</si>
  <si>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</si>
  <si>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</si>
  <si>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</si>
  <si>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</si>
  <si>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</si>
  <si>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</si>
  <si>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</si>
  <si>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</si>
  <si>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</si>
  <si>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</si>
  <si>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</si>
  <si>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</si>
  <si>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</si>
  <si>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</si>
  <si>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</si>
  <si>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</si>
  <si>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</si>
  <si>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</si>
  <si>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</si>
  <si>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</si>
  <si>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</si>
  <si>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</si>
  <si>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</si>
  <si>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</si>
  <si>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</si>
  <si>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</si>
  <si>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</si>
  <si>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</si>
  <si>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</si>
  <si>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</si>
  <si>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</si>
  <si>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</si>
  <si>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</si>
  <si>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</si>
  <si>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</si>
  <si>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</si>
  <si>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</si>
  <si>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</si>
  <si>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</si>
  <si>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</si>
  <si>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</si>
  <si>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</si>
  <si>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</si>
  <si>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</si>
  <si>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</si>
  <si>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</si>
  <si>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</si>
  <si>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</si>
  <si>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</si>
  <si>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</si>
  <si>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</si>
  <si>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</si>
  <si>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</si>
  <si>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</si>
  <si>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</si>
  <si>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</si>
  <si>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</si>
  <si>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</si>
  <si>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</si>
  <si>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</si>
  <si>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</si>
  <si>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</si>
  <si>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</si>
  <si>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</si>
  <si>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</si>
  <si>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</si>
  <si>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</si>
  <si>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</si>
  <si>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</si>
  <si>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</si>
  <si>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</si>
  <si>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</si>
  <si>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</si>
  <si>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</si>
  <si>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</si>
  <si>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</si>
  <si>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</si>
  <si>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</si>
  <si>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</si>
  <si>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</si>
  <si>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</si>
  <si>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</si>
  <si>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</si>
  <si>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</si>
  <si>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</si>
  <si>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</si>
  <si>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</si>
  <si>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</si>
  <si>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</si>
  <si>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</si>
  <si>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</si>
  <si>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</si>
  <si>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</si>
  <si>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</si>
  <si>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</si>
  <si>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</si>
  <si>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</si>
  <si>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</si>
  <si>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</si>
  <si>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</si>
  <si>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</si>
  <si>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</si>
  <si>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</si>
  <si>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</si>
  <si>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</si>
  <si>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</si>
  <si>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</si>
  <si>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</si>
  <si>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</si>
  <si>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</si>
  <si>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</si>
  <si>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</si>
  <si>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</si>
  <si>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</si>
  <si>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</si>
  <si>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</si>
  <si>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</si>
  <si>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</si>
  <si>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</si>
  <si>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</si>
  <si>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</si>
  <si>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</si>
  <si>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</si>
  <si>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</si>
  <si>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</si>
  <si>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</si>
  <si>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</si>
  <si>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</si>
  <si>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</si>
  <si>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</si>
  <si>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</si>
  <si>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</si>
  <si>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</si>
  <si>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</si>
  <si>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</si>
  <si>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</si>
  <si>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</si>
  <si>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</si>
  <si>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</si>
  <si>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</si>
  <si>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</si>
  <si>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</si>
  <si>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</si>
  <si>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</si>
  <si>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</si>
  <si>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</si>
  <si>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</si>
  <si>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</si>
  <si>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</si>
  <si>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</si>
  <si>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</si>
  <si>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</si>
  <si>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</si>
  <si>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</si>
  <si>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</si>
  <si>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</si>
  <si>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</si>
  <si>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</si>
  <si>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</si>
  <si>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</si>
  <si>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</si>
  <si>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</si>
  <si>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</si>
  <si>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</si>
  <si>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</si>
  <si>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</si>
  <si>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</si>
  <si>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</si>
  <si>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</si>
  <si>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</si>
  <si>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</si>
  <si>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</si>
  <si>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</si>
  <si>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</si>
  <si>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</si>
  <si>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</si>
  <si>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</si>
  <si>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</si>
  <si>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</si>
  <si>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</si>
  <si>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</si>
  <si>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</si>
  <si>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</si>
  <si>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</si>
  <si>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</si>
  <si>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</si>
  <si>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</si>
  <si>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</si>
  <si>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</si>
  <si>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</si>
  <si>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</si>
  <si>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</si>
  <si>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</si>
  <si>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</si>
  <si>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</si>
  <si>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</si>
  <si>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</si>
  <si>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</si>
  <si>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</si>
  <si>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</si>
  <si>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</si>
  <si>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</si>
  <si>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</si>
  <si>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</si>
  <si>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</si>
  <si>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</si>
  <si>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</si>
  <si>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</si>
  <si>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</si>
  <si>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</si>
  <si>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</si>
  <si>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</si>
  <si>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</si>
  <si>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</si>
  <si>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</si>
  <si>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</si>
  <si>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</si>
  <si>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</si>
  <si>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</si>
  <si>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</si>
  <si>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</si>
  <si>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</si>
  <si>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</si>
  <si>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</si>
  <si>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</si>
  <si>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</si>
  <si>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</si>
  <si>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</si>
  <si>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</si>
  <si>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</si>
  <si>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</si>
  <si>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</si>
  <si>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</si>
  <si>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</si>
  <si>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</si>
  <si>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</si>
  <si>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</si>
  <si>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</si>
  <si>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</si>
  <si>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</si>
  <si>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</si>
  <si>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</si>
  <si>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</si>
  <si>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</si>
  <si>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</si>
  <si>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</si>
  <si>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</si>
  <si>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</si>
  <si>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</si>
  <si>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</si>
  <si>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</si>
  <si>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</si>
  <si>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</si>
  <si>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</si>
  <si>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</si>
  <si>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</si>
  <si>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</si>
  <si>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</si>
  <si>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</si>
  <si>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</si>
  <si>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</si>
  <si>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</si>
  <si>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</si>
  <si>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</si>
  <si>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</si>
  <si>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</si>
  <si>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</si>
  <si>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</si>
  <si>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</si>
  <si>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</si>
  <si>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</si>
  <si>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</si>
  <si>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</si>
  <si>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</si>
  <si>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</si>
  <si>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</si>
  <si>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</si>
  <si>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</si>
  <si>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</si>
  <si>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</si>
  <si>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</si>
  <si>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</si>
  <si>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</si>
  <si>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</si>
  <si>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</si>
  <si>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</si>
  <si>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</si>
  <si>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</si>
  <si>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</si>
  <si>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</si>
  <si>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</si>
  <si>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</si>
  <si>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</si>
  <si>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</si>
  <si>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</si>
  <si>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</si>
  <si>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</si>
  <si>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</si>
  <si>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</si>
  <si>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</si>
  <si>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</si>
  <si>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</si>
  <si>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</si>
  <si>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</si>
  <si>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</si>
  <si>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</si>
  <si>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</si>
  <si>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</si>
  <si>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</si>
  <si>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</si>
  <si>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</si>
  <si>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</si>
  <si>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</si>
  <si>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</si>
  <si>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</si>
  <si>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</si>
  <si>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</si>
  <si>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</si>
  <si>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</si>
  <si>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</si>
  <si>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</si>
  <si>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</si>
  <si>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</si>
  <si>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</si>
  <si>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</si>
  <si>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</si>
  <si>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</si>
  <si>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</si>
  <si>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</si>
  <si>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</si>
  <si>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</si>
  <si>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</si>
  <si>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</si>
  <si>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</si>
  <si>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</si>
  <si>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</si>
  <si>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</si>
  <si>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</si>
  <si>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</si>
  <si>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</si>
  <si>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</si>
  <si>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</si>
  <si>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</si>
  <si>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</si>
  <si>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</si>
  <si>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</si>
  <si>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</si>
  <si>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</si>
  <si>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</si>
  <si>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</si>
  <si>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</si>
  <si>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</si>
  <si>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</si>
  <si>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</si>
  <si>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</si>
  <si>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</si>
  <si>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</si>
  <si>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</si>
  <si>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</si>
  <si>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</si>
  <si>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</si>
  <si>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</si>
  <si>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</si>
  <si>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</si>
  <si>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</si>
  <si>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</si>
  <si>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</si>
  <si>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</si>
  <si>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</si>
  <si>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</si>
  <si>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</si>
  <si>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</si>
  <si>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</si>
  <si>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</si>
  <si>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</si>
  <si>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</si>
  <si>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</si>
  <si>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</si>
  <si>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</si>
  <si>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</si>
  <si>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</si>
  <si>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</si>
  <si>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</si>
  <si>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</si>
  <si>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</si>
  <si>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</si>
  <si>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</si>
  <si>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</si>
  <si>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</si>
  <si>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</si>
  <si>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</si>
  <si>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</si>
  <si>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</si>
  <si>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</si>
  <si>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</si>
  <si>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</si>
  <si>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</si>
  <si>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</si>
  <si>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</si>
  <si>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</si>
  <si>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</si>
  <si>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</si>
  <si>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</si>
  <si>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</si>
  <si>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</si>
  <si>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</si>
  <si>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</si>
  <si>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</si>
  <si>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</si>
  <si>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</si>
  <si>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</si>
  <si>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</si>
  <si>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</si>
  <si>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</si>
  <si>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</si>
  <si>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</si>
  <si>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</si>
  <si>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</si>
  <si>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</si>
  <si>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</si>
  <si>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</si>
  <si>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</si>
  <si>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</si>
  <si>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</si>
  <si>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</si>
  <si>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</si>
  <si>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</si>
  <si>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</si>
  <si>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</si>
  <si>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</si>
  <si>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</si>
  <si>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</si>
  <si>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</si>
  <si>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</si>
  <si>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</si>
  <si>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</si>
  <si>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</si>
  <si>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</si>
  <si>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</si>
  <si>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</si>
  <si>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</si>
  <si>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</si>
  <si>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</si>
  <si>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</si>
  <si>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</si>
  <si>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</si>
  <si>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</si>
  <si>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</si>
  <si>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</si>
  <si>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</si>
  <si>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</si>
  <si>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</si>
  <si>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</si>
  <si>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</si>
  <si>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</si>
  <si>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</si>
  <si>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</si>
  <si>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</si>
  <si>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</si>
  <si>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</si>
  <si>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</si>
  <si>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</si>
  <si>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</si>
  <si>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</si>
  <si>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</si>
  <si>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</si>
  <si>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</si>
  <si>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</si>
  <si>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</si>
  <si>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</si>
  <si>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</si>
  <si>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</si>
  <si>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</si>
  <si>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</si>
  <si>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</si>
  <si>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</si>
  <si>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</si>
  <si>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</si>
  <si>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</si>
  <si>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</si>
  <si>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</si>
  <si>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</si>
  <si>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</si>
  <si>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</si>
  <si>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</si>
  <si>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</si>
  <si>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</si>
  <si>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</si>
  <si>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</si>
  <si>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</si>
  <si>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</si>
  <si>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</si>
  <si>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</si>
  <si>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</si>
  <si>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</si>
  <si>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</si>
  <si>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</si>
  <si>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</si>
  <si>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</si>
  <si>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</si>
  <si>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</si>
  <si>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</si>
  <si>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</si>
  <si>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</si>
  <si>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</si>
  <si>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</si>
  <si>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</si>
  <si>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</si>
  <si>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</si>
  <si>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</si>
  <si>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</si>
  <si>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</si>
  <si>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</si>
  <si>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</si>
  <si>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</si>
  <si>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</si>
  <si>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</si>
  <si>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</si>
  <si>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</si>
  <si>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</si>
  <si>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</si>
  <si>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</si>
  <si>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</si>
  <si>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</si>
  <si>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</si>
  <si>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</si>
  <si>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</si>
  <si>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</si>
  <si>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</si>
  <si>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</si>
  <si>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</si>
  <si>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</si>
  <si>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</si>
  <si>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</si>
  <si>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</si>
  <si>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</si>
  <si>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</si>
  <si>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</si>
  <si>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</si>
  <si>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</si>
  <si>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</si>
  <si>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</si>
  <si>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</si>
  <si>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</si>
  <si>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</si>
  <si>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</si>
  <si>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</si>
  <si>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</si>
  <si>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</si>
  <si>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</si>
  <si>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</si>
  <si>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</si>
  <si>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</si>
  <si>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</si>
  <si>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</si>
  <si>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</si>
  <si>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</si>
  <si>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</si>
  <si>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</si>
  <si>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</si>
  <si>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</si>
  <si>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</si>
  <si>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</si>
  <si>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</si>
  <si>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</si>
  <si>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</si>
  <si>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</si>
  <si>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</si>
  <si>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</si>
  <si>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</si>
  <si>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</si>
  <si>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</si>
  <si>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</si>
  <si>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</si>
  <si>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</si>
  <si>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</si>
  <si>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</si>
  <si>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</si>
  <si>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</si>
  <si>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</si>
  <si>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</si>
  <si>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</si>
  <si>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</si>
  <si>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</si>
  <si>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</si>
  <si>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</si>
  <si>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</si>
  <si>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</si>
  <si>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</si>
  <si>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</si>
  <si>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</si>
  <si>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</si>
  <si>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</si>
  <si>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</si>
  <si>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</si>
  <si>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</si>
  <si>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</si>
  <si>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</si>
  <si>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</si>
  <si>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</si>
  <si>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</si>
  <si>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</si>
  <si>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</si>
  <si>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</si>
  <si>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</si>
  <si>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</si>
  <si>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</si>
  <si>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</si>
  <si>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</si>
  <si>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</si>
  <si>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</si>
  <si>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</si>
  <si>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</si>
  <si>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</si>
  <si>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</si>
  <si>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</si>
  <si>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</si>
  <si>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</si>
  <si>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</si>
  <si>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</si>
  <si>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</si>
  <si>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</si>
  <si>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</si>
  <si>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</si>
  <si>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</si>
  <si>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</si>
  <si>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</si>
  <si>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</si>
  <si>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</si>
  <si>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</si>
  <si>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</si>
  <si>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</si>
  <si>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</si>
  <si>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</si>
  <si>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</si>
  <si>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</si>
  <si>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</si>
  <si>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</si>
  <si>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</si>
  <si>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</si>
  <si>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</si>
  <si>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</si>
  <si>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</si>
  <si>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</si>
  <si>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</si>
  <si>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</si>
  <si>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</si>
  <si>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</si>
  <si>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</si>
  <si>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</si>
  <si>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</si>
  <si>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</si>
  <si>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</si>
  <si>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</si>
  <si>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</si>
  <si>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</si>
  <si>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</si>
  <si>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</si>
  <si>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</si>
  <si>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</si>
  <si>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</si>
  <si>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</si>
  <si>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</si>
  <si>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</si>
  <si>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</si>
  <si>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</si>
  <si>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</si>
  <si>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</si>
  <si>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</si>
  <si>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</si>
  <si>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</si>
  <si>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</si>
  <si>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</si>
  <si>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</si>
  <si>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</si>
  <si>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</si>
  <si>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</si>
  <si>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</si>
  <si>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</si>
  <si>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</si>
  <si>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</si>
  <si>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</si>
  <si>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</si>
  <si>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</si>
  <si>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</si>
  <si>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</si>
  <si>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</si>
  <si>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</si>
  <si>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</si>
  <si>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</si>
  <si>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</si>
  <si>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</si>
  <si>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</si>
  <si>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</si>
  <si>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</si>
  <si>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</si>
  <si>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</si>
  <si>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</si>
  <si>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</si>
  <si>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</si>
  <si>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</si>
  <si>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</si>
  <si>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</si>
  <si>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</si>
  <si>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</si>
  <si>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</si>
  <si>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</si>
  <si>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</si>
  <si>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</si>
  <si>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</si>
  <si>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</si>
  <si>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</si>
  <si>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</si>
  <si>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</si>
  <si>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</si>
  <si>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</si>
  <si>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</si>
  <si>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</si>
  <si>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</si>
  <si>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</si>
  <si>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</si>
  <si>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</si>
  <si>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</si>
  <si>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</si>
  <si>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</si>
  <si>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</si>
  <si>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</si>
  <si>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</si>
  <si>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</si>
  <si>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</si>
  <si>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</si>
  <si>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</si>
  <si>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</si>
  <si>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</si>
  <si>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</si>
  <si>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</si>
  <si>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</si>
  <si>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</si>
  <si>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</si>
  <si>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</si>
  <si>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</si>
  <si>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</si>
  <si>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</si>
  <si>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</si>
  <si>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</si>
  <si>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</si>
  <si>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</si>
  <si>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</si>
  <si>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</si>
  <si>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</si>
  <si>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</si>
  <si>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</si>
  <si>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</si>
  <si>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</si>
  <si>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</si>
  <si>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</si>
  <si>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</si>
  <si>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</si>
  <si>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</si>
  <si>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</si>
  <si>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</si>
  <si>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</si>
  <si>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</si>
  <si>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</si>
  <si>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</si>
  <si>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</si>
  <si>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</si>
  <si>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</si>
  <si>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</si>
  <si>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</si>
  <si>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</si>
  <si>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</si>
  <si>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</si>
  <si>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</si>
  <si>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</si>
  <si>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</si>
  <si>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</si>
  <si>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</si>
  <si>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</si>
  <si>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</si>
  <si>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</si>
  <si>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</si>
  <si>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</si>
  <si>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</si>
  <si>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</si>
  <si>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</si>
  <si>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</si>
  <si>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</si>
  <si>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</si>
  <si>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</si>
  <si>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</si>
  <si>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</si>
  <si>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</si>
  <si>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</si>
  <si>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</si>
  <si>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</si>
  <si>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</si>
  <si>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</si>
  <si>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</si>
  <si>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</si>
  <si>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</si>
  <si>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</si>
  <si>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</si>
  <si>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</si>
  <si>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</si>
  <si>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</si>
  <si>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</si>
  <si>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</si>
  <si>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</si>
  <si>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</si>
  <si>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</si>
  <si>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</si>
  <si>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</si>
  <si>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</si>
  <si>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</si>
  <si>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</si>
  <si>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</si>
  <si>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</si>
  <si>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</si>
  <si>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</si>
  <si>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</si>
  <si>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</si>
  <si>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</si>
  <si>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</si>
  <si>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</si>
  <si>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</si>
  <si>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</si>
  <si>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</si>
  <si>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</si>
  <si>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</si>
  <si>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</si>
  <si>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</si>
  <si>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</si>
  <si>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</si>
  <si>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</si>
  <si>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</si>
  <si>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</si>
  <si>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</si>
  <si>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</si>
  <si>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</si>
  <si>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</si>
  <si>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</si>
  <si>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</si>
  <si>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</si>
  <si>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</si>
  <si>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</si>
  <si>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</si>
  <si>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</si>
  <si>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</si>
  <si>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</si>
  <si>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</si>
  <si>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</si>
  <si>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</si>
  <si>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</si>
  <si>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</si>
  <si>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</si>
  <si>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</si>
  <si>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</si>
  <si>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</si>
  <si>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</si>
  <si>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</si>
  <si>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</si>
  <si>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</si>
  <si>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</si>
  <si>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</si>
  <si>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</si>
  <si>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</si>
  <si>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</si>
  <si>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</si>
  <si>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</si>
  <si>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</si>
  <si>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</si>
  <si>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</si>
  <si>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</si>
  <si>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</si>
  <si>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</si>
  <si>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</si>
  <si>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</si>
  <si>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</si>
  <si>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</si>
  <si>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</si>
  <si>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</si>
  <si>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</si>
  <si>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</si>
  <si>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</si>
  <si>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</si>
  <si>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</si>
  <si>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</si>
  <si>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</si>
  <si>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</si>
  <si>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</si>
  <si>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</si>
  <si>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</si>
  <si>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</si>
  <si>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</si>
  <si>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</si>
  <si>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</si>
  <si>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</si>
  <si>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</si>
  <si>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</si>
  <si>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</si>
  <si>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</si>
  <si>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</si>
  <si>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</si>
  <si>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</si>
  <si>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</si>
  <si>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</si>
  <si>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</si>
  <si>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</si>
  <si>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</si>
  <si>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</si>
  <si>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</si>
  <si>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</si>
  <si>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</si>
  <si>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</si>
  <si>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</si>
  <si>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</si>
  <si>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</si>
  <si>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</si>
  <si>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</si>
  <si>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</si>
  <si>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</si>
  <si>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</si>
  <si>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</si>
  <si>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</si>
  <si>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</si>
  <si>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</si>
  <si>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</si>
  <si>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</si>
  <si>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</si>
  <si>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</si>
  <si>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</si>
  <si>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</si>
  <si>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</si>
  <si>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</si>
  <si>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</si>
  <si>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</si>
  <si>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</si>
  <si>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</si>
  <si>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</si>
  <si>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</si>
  <si>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</si>
  <si>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</si>
  <si>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</si>
  <si>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</si>
  <si>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</si>
  <si>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</si>
  <si>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</si>
  <si>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</si>
  <si>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</si>
  <si>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</si>
  <si>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</si>
  <si>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</si>
  <si>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</si>
  <si>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</si>
  <si>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</si>
  <si>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</si>
  <si>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</si>
  <si>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</si>
  <si>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</si>
  <si>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</si>
  <si>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</si>
  <si>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</si>
  <si>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</si>
  <si>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</si>
  <si>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</si>
  <si>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</si>
  <si>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</si>
  <si>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</si>
  <si>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</si>
  <si>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</si>
  <si>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</si>
  <si>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</si>
  <si>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</si>
  <si>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</si>
  <si>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</si>
  <si>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</si>
  <si>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</si>
  <si>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</si>
  <si>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</si>
  <si>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</si>
  <si>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</si>
  <si>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</si>
  <si>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</si>
  <si>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</si>
  <si>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</si>
  <si>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</si>
  <si>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</si>
  <si>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</si>
  <si>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</si>
  <si>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</si>
  <si>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</si>
  <si>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</si>
  <si>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</si>
  <si>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</si>
  <si>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</si>
  <si>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</si>
  <si>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</si>
  <si>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</si>
  <si>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</si>
  <si>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</si>
  <si>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</si>
  <si>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</si>
  <si>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</si>
  <si>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</si>
  <si>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</si>
  <si>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</si>
  <si>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</si>
  <si>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</si>
  <si>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</si>
  <si>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</si>
  <si>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</si>
  <si>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</si>
  <si>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</si>
  <si>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</si>
  <si>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</si>
  <si>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</si>
  <si>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</si>
  <si>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</si>
  <si>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</si>
  <si>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</si>
  <si>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</si>
  <si>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</si>
  <si>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</si>
  <si>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</si>
  <si>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</si>
  <si>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</si>
  <si>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</si>
  <si>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</si>
  <si>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</si>
  <si>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</si>
  <si>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</si>
  <si>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</si>
  <si>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</si>
  <si>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</si>
  <si>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</si>
  <si>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</si>
  <si>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</si>
  <si>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</si>
  <si>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</si>
  <si>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</si>
  <si>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</si>
  <si>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</si>
  <si>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</si>
  <si>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</si>
  <si>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</si>
  <si>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</si>
  <si>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</si>
  <si>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</si>
  <si>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</si>
  <si>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</si>
  <si>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</si>
  <si>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</si>
  <si>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</si>
  <si>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</si>
  <si>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</si>
  <si>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</si>
  <si>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</si>
  <si>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</si>
  <si>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</si>
  <si>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</si>
  <si>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</si>
  <si>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</si>
  <si>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</si>
  <si>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</si>
  <si>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</si>
  <si>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</si>
  <si>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</si>
  <si>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</si>
  <si>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</si>
  <si>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</si>
  <si>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</si>
  <si>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</si>
  <si>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</si>
  <si>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</si>
  <si>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</si>
  <si>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</si>
  <si>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</si>
  <si>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</si>
  <si>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</si>
  <si>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</si>
  <si>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</si>
  <si>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</si>
  <si>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</si>
  <si>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</si>
  <si>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</si>
  <si>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</si>
  <si>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</si>
  <si>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</si>
  <si>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</si>
  <si>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</si>
  <si>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</si>
  <si>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</si>
  <si>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</si>
  <si>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</si>
  <si>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</si>
  <si>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</si>
  <si>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</si>
  <si>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</si>
  <si>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</si>
  <si>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</si>
  <si>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</si>
  <si>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</si>
  <si>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</si>
  <si>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</si>
  <si>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</si>
  <si>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</si>
  <si>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</si>
  <si>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</si>
  <si>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</si>
  <si>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</si>
  <si>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</si>
  <si>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</si>
  <si>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</si>
  <si>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</si>
  <si>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</si>
  <si>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</si>
  <si>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</si>
  <si>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</si>
  <si>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</si>
  <si>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</si>
  <si>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</si>
  <si>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</si>
  <si>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</si>
  <si>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</si>
  <si>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</si>
  <si>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</si>
  <si>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</si>
  <si>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</si>
  <si>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</si>
  <si>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</si>
  <si>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</si>
  <si>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</si>
  <si>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</si>
  <si>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</si>
  <si>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</si>
  <si>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</si>
  <si>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</si>
  <si>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</si>
  <si>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</si>
  <si>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</si>
  <si>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</si>
  <si>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</si>
  <si>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</si>
  <si>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</si>
  <si>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</si>
  <si>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</si>
  <si>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</si>
  <si>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</si>
  <si>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</si>
  <si>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</si>
  <si>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</si>
  <si>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</si>
  <si>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</si>
  <si>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</si>
  <si>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</si>
  <si>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</si>
  <si>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</si>
  <si>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</si>
  <si>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</si>
  <si>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</si>
  <si>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</si>
  <si>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</si>
  <si>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</si>
  <si>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</si>
  <si>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</si>
  <si>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</si>
  <si>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</si>
  <si>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</si>
  <si>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</si>
  <si>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</si>
  <si>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</si>
  <si>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</si>
  <si>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</si>
  <si>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</si>
  <si>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</si>
  <si>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</si>
  <si>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</si>
  <si>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</si>
  <si>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</si>
  <si>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</si>
  <si>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</si>
  <si>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</si>
  <si>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</si>
  <si>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</si>
  <si>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</si>
  <si>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</si>
  <si>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</si>
  <si>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</si>
  <si>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</si>
  <si>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</si>
  <si>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</si>
  <si>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</si>
  <si>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</si>
  <si>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</si>
  <si>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</si>
  <si>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</si>
  <si>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</si>
  <si>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</si>
  <si>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</si>
  <si>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</si>
  <si>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</si>
  <si>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</si>
  <si>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</si>
  <si>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</si>
  <si>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</si>
  <si>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</si>
  <si>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</si>
  <si>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</si>
  <si>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</si>
  <si>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</si>
  <si>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</si>
  <si>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</si>
  <si>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</si>
  <si>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</si>
  <si>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</si>
  <si>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</si>
  <si>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</si>
  <si>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</si>
  <si>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</si>
  <si>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</si>
  <si>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</si>
  <si>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</si>
  <si>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</si>
  <si>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</si>
  <si>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</si>
  <si>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</si>
  <si>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</si>
  <si>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</si>
  <si>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</si>
  <si>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</si>
  <si>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</si>
  <si>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</si>
  <si>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</si>
  <si>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</si>
  <si>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</si>
  <si>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</si>
  <si>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</si>
  <si>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</si>
  <si>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</si>
  <si>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</si>
  <si>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</si>
  <si>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</si>
  <si>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</si>
  <si>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</si>
  <si>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</si>
  <si>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</si>
  <si>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</si>
  <si>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</si>
  <si>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</si>
  <si>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</si>
  <si>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</si>
  <si>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</si>
  <si>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</si>
  <si>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</si>
  <si>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</si>
  <si>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</si>
  <si>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</si>
  <si>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</si>
  <si>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</si>
  <si>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</si>
  <si>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</si>
  <si>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</si>
  <si>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</si>
  <si>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</si>
  <si>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</si>
  <si>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</si>
  <si>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</si>
  <si>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</si>
  <si>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</si>
  <si>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</si>
  <si>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</si>
  <si>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</si>
  <si>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</si>
  <si>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</si>
  <si>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</si>
  <si>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</si>
  <si>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</si>
  <si>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</si>
  <si>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</si>
  <si>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</si>
  <si>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</si>
  <si>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</si>
  <si>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</si>
  <si>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</si>
  <si>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</si>
  <si>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</si>
  <si>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</si>
  <si>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</si>
  <si>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</si>
  <si>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</si>
  <si>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</si>
  <si>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</si>
  <si>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</si>
  <si>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</si>
  <si>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</si>
  <si>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</si>
  <si>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</si>
  <si>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</si>
  <si>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</si>
  <si>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</si>
  <si>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</si>
  <si>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</si>
  <si>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</si>
  <si>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</si>
  <si>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</si>
  <si>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</si>
  <si>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</si>
  <si>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</si>
  <si>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</si>
  <si>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</si>
  <si>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</si>
  <si>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</si>
  <si>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</si>
  <si>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</si>
  <si>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</si>
  <si>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</si>
  <si>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</si>
  <si>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</si>
  <si>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</si>
  <si>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</si>
  <si>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</si>
  <si>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</si>
  <si>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</si>
  <si>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</si>
  <si>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</si>
  <si>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</si>
  <si>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</si>
  <si>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</si>
  <si>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</si>
  <si>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</si>
  <si>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</si>
  <si>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</si>
  <si>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</si>
  <si>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</si>
  <si>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</si>
  <si>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</si>
  <si>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</si>
  <si>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</si>
  <si>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</si>
  <si>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</si>
  <si>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</si>
  <si>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</si>
  <si>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</si>
  <si>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</si>
  <si>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</si>
  <si>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</si>
  <si>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</si>
  <si>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</si>
  <si>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</si>
  <si>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</si>
  <si>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</si>
  <si>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</si>
  <si>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</si>
  <si>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</si>
  <si>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</si>
  <si>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</si>
  <si>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</si>
  <si>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</si>
  <si>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</si>
  <si>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</si>
  <si>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</si>
  <si>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</si>
  <si>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</si>
  <si>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</si>
  <si>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</si>
  <si>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</si>
  <si>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</si>
  <si>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</si>
  <si>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</si>
  <si>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</si>
  <si>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</si>
  <si>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</si>
  <si>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</si>
  <si>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</si>
  <si>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</si>
  <si>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</si>
  <si>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</si>
  <si>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</si>
  <si>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</si>
  <si>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</si>
  <si>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</si>
  <si>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</si>
  <si>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</si>
  <si>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</si>
  <si>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</si>
  <si>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</si>
  <si>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</si>
  <si>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</si>
  <si>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</si>
  <si>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</si>
  <si>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</si>
  <si>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</si>
  <si>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</si>
  <si>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</si>
  <si>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</si>
  <si>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</si>
  <si>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</si>
  <si>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</si>
  <si>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</si>
  <si>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</si>
  <si>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</si>
  <si>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</si>
  <si>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</si>
  <si>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</si>
  <si>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</si>
  <si>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</si>
  <si>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</si>
  <si>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</si>
  <si>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</si>
  <si>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</si>
  <si>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</si>
  <si>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</si>
  <si>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</si>
  <si>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</si>
  <si>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</si>
  <si>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</si>
  <si>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</si>
  <si>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</si>
  <si>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</si>
  <si>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</si>
  <si>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</si>
  <si>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</si>
  <si>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</si>
  <si>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</si>
  <si>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</si>
  <si>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</si>
  <si>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</si>
  <si>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</si>
  <si>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</si>
  <si>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</si>
  <si>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</si>
  <si>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</si>
  <si>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</si>
  <si>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</si>
  <si>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</si>
  <si>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</si>
  <si>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</si>
  <si>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</si>
  <si>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</si>
  <si>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</si>
  <si>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</si>
  <si>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</si>
  <si>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</si>
  <si>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</si>
  <si>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</si>
  <si>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</si>
  <si>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</si>
  <si>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</si>
  <si>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</si>
  <si>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</si>
  <si>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</si>
  <si>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</si>
  <si>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</si>
  <si>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</si>
  <si>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</si>
  <si>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</si>
  <si>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</si>
  <si>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</si>
  <si>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</si>
  <si>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</si>
  <si>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</si>
  <si>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</si>
  <si>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</si>
  <si>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</si>
  <si>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</si>
  <si>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</si>
  <si>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</si>
  <si>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</si>
  <si>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</si>
  <si>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</si>
  <si>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</si>
  <si>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</si>
  <si>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</si>
  <si>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</si>
  <si>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</si>
  <si>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</si>
  <si>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</si>
  <si>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</si>
  <si>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</si>
  <si>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</si>
  <si>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</si>
  <si>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</si>
  <si>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</si>
  <si>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</si>
  <si>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</si>
  <si>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</si>
  <si>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</si>
  <si>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</si>
  <si>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</si>
  <si>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</si>
  <si>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</si>
  <si>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</si>
  <si>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</si>
  <si>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</si>
  <si>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</si>
  <si>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</si>
  <si>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</si>
  <si>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</si>
  <si>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</si>
  <si>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</si>
  <si>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</si>
  <si>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</si>
  <si>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</si>
  <si>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</si>
  <si>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</si>
  <si>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</si>
  <si>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</si>
  <si>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</si>
  <si>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</si>
  <si>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</si>
  <si>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</si>
  <si>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</si>
  <si>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</si>
  <si>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</si>
  <si>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</si>
  <si>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</si>
  <si>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</si>
  <si>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</si>
  <si>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</si>
  <si>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</si>
  <si>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</si>
  <si>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</si>
  <si>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</si>
  <si>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</si>
  <si>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</si>
  <si>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</si>
  <si>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</si>
  <si>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</si>
  <si>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</si>
  <si>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</si>
  <si>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</si>
  <si>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</si>
  <si>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</si>
  <si>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</si>
  <si>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</si>
  <si>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</si>
  <si>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</si>
  <si>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</si>
  <si>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</si>
  <si>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</si>
  <si>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</si>
  <si>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</si>
  <si>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</si>
  <si>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</si>
  <si>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</si>
  <si>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</si>
  <si>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</si>
  <si>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</si>
  <si>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</si>
  <si>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</si>
  <si>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</si>
  <si>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</si>
  <si>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</si>
  <si>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</si>
  <si>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</si>
  <si>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</si>
  <si>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</si>
  <si>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</si>
  <si>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</si>
  <si>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</si>
  <si>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</si>
  <si>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</si>
  <si>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</si>
  <si>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</si>
  <si>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</si>
  <si>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</si>
  <si>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</si>
  <si>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</si>
  <si>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</si>
  <si>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</si>
  <si>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</si>
  <si>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</si>
  <si>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</si>
  <si>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</si>
  <si>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</si>
  <si>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</si>
  <si>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</si>
  <si>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</si>
  <si>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</si>
  <si>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</si>
  <si>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</si>
  <si>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</si>
  <si>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</si>
  <si>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</si>
  <si>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</si>
  <si>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</si>
  <si>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</si>
  <si>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</si>
  <si>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</si>
  <si>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</si>
  <si>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</si>
  <si>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</si>
  <si>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</si>
  <si>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</si>
  <si>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</si>
  <si>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</si>
  <si>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</si>
  <si>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</si>
  <si>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</si>
  <si>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</si>
  <si>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</si>
  <si>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</si>
  <si>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</si>
  <si>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</si>
  <si>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</si>
  <si>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</si>
  <si>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</si>
  <si>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</si>
  <si>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</si>
  <si>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</si>
  <si>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</si>
  <si>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</si>
  <si>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</si>
  <si>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</si>
  <si>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</si>
  <si>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</si>
  <si>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</si>
  <si>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</si>
  <si>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</si>
  <si>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</si>
  <si>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</si>
  <si>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</si>
  <si>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</si>
  <si>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</si>
  <si>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</si>
  <si>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</si>
  <si>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</si>
  <si>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</si>
  <si>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</si>
  <si>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</si>
  <si>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</si>
  <si>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</si>
  <si>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</si>
  <si>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</si>
  <si>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</si>
  <si>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</si>
  <si>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</si>
  <si>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</si>
  <si>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</si>
  <si>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</si>
  <si>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</si>
  <si>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</si>
  <si>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</si>
  <si>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</si>
  <si>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</si>
  <si>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</si>
  <si>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</si>
  <si>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</si>
  <si>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</si>
  <si>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</si>
  <si>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</si>
  <si>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</si>
  <si>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</si>
  <si>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</si>
  <si>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</si>
  <si>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</si>
  <si>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</si>
  <si>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</si>
  <si>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</si>
  <si>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</si>
  <si>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</si>
  <si>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</si>
  <si>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</si>
  <si>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</si>
  <si>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</si>
  <si>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</si>
  <si>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</si>
  <si>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</si>
  <si>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</si>
  <si>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</si>
  <si>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</si>
  <si>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</si>
  <si>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</si>
  <si>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</si>
  <si>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</si>
  <si>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</si>
  <si>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</si>
  <si>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</si>
  <si>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</si>
  <si>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</si>
  <si>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</si>
  <si>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</si>
  <si>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</si>
  <si>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</si>
  <si>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</si>
  <si>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</si>
  <si>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</si>
  <si>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</si>
  <si>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</si>
  <si>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</si>
  <si>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</si>
  <si>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</si>
  <si>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</si>
  <si>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</si>
  <si>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</si>
  <si>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</si>
  <si>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</si>
  <si>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</si>
  <si>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</si>
  <si>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</si>
  <si>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</si>
  <si>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</si>
  <si>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</si>
  <si>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</si>
  <si>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</si>
  <si>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</si>
  <si>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</si>
  <si>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</si>
  <si>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</si>
  <si>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</si>
  <si>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</si>
  <si>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</si>
  <si>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</si>
  <si>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</si>
  <si>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</si>
  <si>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</si>
  <si>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</si>
  <si>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</si>
  <si>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</si>
  <si>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</si>
  <si>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</si>
  <si>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</si>
  <si>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</si>
  <si>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</si>
  <si>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</si>
  <si>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</si>
  <si>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</si>
  <si>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</si>
  <si>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</si>
  <si>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</si>
  <si>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</si>
  <si>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</si>
  <si>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</si>
  <si>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</si>
  <si>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</si>
  <si>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</si>
  <si>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</si>
  <si>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</si>
  <si>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</si>
  <si>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</si>
  <si>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</si>
  <si>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</si>
  <si>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</si>
  <si>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</si>
  <si>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</si>
  <si>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</si>
  <si>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</si>
  <si>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</si>
  <si>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</si>
  <si>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</si>
  <si>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</si>
  <si>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</si>
  <si>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</si>
  <si>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</si>
  <si>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</si>
  <si>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</si>
  <si>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</si>
  <si>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</si>
  <si>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</si>
  <si>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</si>
  <si>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</si>
  <si>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</si>
  <si>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</si>
  <si>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</si>
  <si>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</si>
  <si>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</si>
  <si>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</si>
  <si>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</si>
  <si>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</si>
  <si>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</si>
  <si>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</si>
  <si>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</si>
  <si>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</si>
  <si>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</si>
  <si>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</si>
  <si>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</si>
  <si>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</si>
  <si>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</si>
  <si>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</si>
  <si>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</si>
  <si>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</si>
  <si>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</si>
  <si>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</si>
  <si>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</si>
  <si>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</si>
  <si>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</si>
  <si>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</si>
  <si>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</si>
  <si>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</si>
  <si>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</si>
  <si>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</si>
  <si>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</si>
  <si>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</si>
  <si>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</si>
  <si>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</si>
  <si>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</si>
  <si>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</si>
  <si>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</si>
  <si>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</si>
  <si>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</si>
  <si>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</si>
  <si>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</si>
  <si>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</si>
  <si>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</si>
  <si>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</si>
  <si>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</si>
  <si>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</si>
  <si>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</si>
  <si>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</si>
  <si>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</si>
  <si>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</si>
  <si>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</si>
  <si>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</si>
  <si>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</si>
  <si>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</si>
  <si>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</si>
  <si>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</si>
  <si>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</si>
  <si>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</si>
  <si>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</si>
  <si>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</si>
  <si>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</si>
  <si>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</si>
  <si>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</si>
  <si>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</si>
  <si>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</si>
  <si>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</si>
  <si>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</si>
  <si>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</si>
  <si>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</si>
  <si>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</si>
  <si>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</si>
  <si>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</si>
  <si>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</si>
  <si>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</si>
  <si>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</si>
  <si>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</si>
  <si>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</si>
  <si>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</si>
  <si>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</si>
  <si>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</si>
  <si>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</si>
  <si>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</si>
  <si>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</si>
  <si>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</si>
  <si>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</si>
  <si>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</si>
  <si>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</si>
  <si>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</si>
  <si>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</si>
  <si>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</si>
  <si>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</si>
  <si>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</si>
  <si>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</si>
  <si>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</si>
  <si>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</si>
  <si>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</si>
  <si>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</si>
  <si>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</si>
  <si>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</si>
  <si>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</si>
  <si>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</si>
  <si>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</si>
  <si>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</si>
  <si>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</si>
  <si>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</si>
  <si>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</si>
  <si>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</si>
  <si>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</si>
  <si>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</si>
  <si>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</si>
  <si>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</si>
  <si>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</si>
  <si>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</si>
  <si>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</si>
  <si>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</si>
  <si>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</si>
  <si>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</si>
  <si>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</si>
  <si>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</si>
  <si>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</si>
  <si>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</si>
  <si>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</si>
  <si>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</si>
  <si>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</si>
  <si>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</si>
  <si>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</si>
  <si>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</si>
  <si>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</si>
  <si>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</si>
  <si>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</si>
  <si>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</si>
  <si>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</si>
  <si>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</si>
  <si>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</si>
  <si>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</si>
  <si>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</si>
  <si>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</si>
  <si>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</si>
  <si>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</si>
  <si>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</si>
  <si>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</si>
  <si>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</si>
  <si>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</si>
  <si>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</si>
  <si>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</si>
  <si>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</si>
  <si>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</si>
  <si>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</si>
  <si>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</si>
  <si>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</si>
  <si>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</si>
  <si>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</si>
  <si>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</si>
  <si>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</si>
  <si>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</si>
  <si>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</si>
  <si>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</si>
  <si>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</si>
  <si>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</si>
  <si>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</si>
  <si>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</si>
  <si>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</si>
  <si>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</si>
  <si>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</si>
  <si>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</si>
  <si>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</si>
  <si>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</si>
  <si>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</si>
  <si>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</si>
  <si>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</si>
  <si>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</si>
  <si>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</si>
  <si>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</si>
  <si>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</si>
  <si>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</si>
  <si>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</si>
  <si>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</si>
  <si>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</si>
  <si>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</si>
  <si>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</si>
  <si>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</si>
  <si>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</si>
  <si>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</si>
  <si>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</si>
  <si>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</si>
  <si>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</si>
  <si>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</si>
  <si>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</si>
  <si>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</si>
  <si>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</si>
  <si>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</si>
  <si>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</si>
  <si>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</si>
  <si>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</si>
  <si>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</si>
  <si>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</si>
  <si>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</si>
  <si>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</si>
  <si>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</si>
  <si>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</si>
  <si>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</si>
  <si>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</si>
  <si>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</si>
  <si>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</si>
  <si>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</si>
  <si>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</si>
  <si>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</si>
  <si>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</si>
  <si>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</si>
  <si>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</si>
  <si>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</si>
  <si>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</si>
  <si>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</si>
  <si>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</si>
  <si>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</si>
  <si>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</si>
  <si>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</si>
  <si>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</si>
  <si>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</si>
  <si>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</si>
  <si>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</si>
  <si>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</si>
  <si>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</si>
  <si>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</si>
  <si>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</si>
  <si>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</si>
  <si>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</si>
  <si>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</si>
  <si>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</si>
  <si>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</si>
  <si>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</si>
  <si>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</si>
  <si>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</si>
  <si>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</si>
  <si>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</si>
  <si>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</si>
  <si>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</si>
  <si>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</si>
  <si>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</si>
  <si>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</si>
  <si>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</si>
  <si>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</si>
  <si>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</si>
  <si>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</si>
  <si>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</si>
  <si>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</si>
  <si>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</si>
  <si>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</si>
  <si>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</si>
  <si>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</si>
  <si>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</si>
  <si>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</si>
  <si>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</si>
  <si>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</si>
  <si>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</si>
  <si>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</si>
  <si>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</si>
  <si>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</si>
  <si>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</si>
  <si>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</si>
  <si>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</si>
  <si>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</si>
  <si>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</si>
  <si>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</si>
  <si>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</si>
  <si>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</si>
  <si>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</si>
  <si>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</si>
  <si>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</si>
  <si>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</si>
  <si>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</si>
  <si>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</si>
  <si>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</si>
  <si>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</si>
  <si>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</si>
  <si>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</si>
  <si>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</si>
  <si>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</si>
  <si>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</si>
  <si>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</si>
  <si>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</si>
  <si>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</si>
  <si>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</si>
  <si>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</si>
  <si>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</si>
  <si>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</si>
  <si>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</si>
  <si>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</si>
  <si>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</si>
  <si>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</si>
  <si>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</si>
  <si>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</si>
  <si>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</si>
  <si>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</si>
  <si>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</si>
  <si>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</si>
  <si>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</si>
  <si>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</si>
  <si>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</si>
  <si>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</si>
  <si>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</si>
  <si>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</si>
  <si>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</si>
  <si>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</si>
  <si>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</si>
  <si>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</si>
  <si>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</si>
  <si>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</si>
  <si>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</si>
  <si>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</si>
  <si>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</si>
  <si>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</si>
  <si>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</si>
  <si>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</si>
  <si>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</si>
  <si>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</si>
  <si>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</si>
  <si>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</si>
  <si>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</si>
  <si>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</si>
  <si>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</si>
  <si>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</si>
  <si>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</si>
  <si>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</si>
  <si>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</si>
  <si>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</si>
  <si>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</si>
  <si>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</si>
  <si>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</si>
  <si>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</si>
  <si>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</si>
  <si>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</si>
  <si>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</si>
  <si>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</si>
  <si>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</si>
  <si>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</si>
  <si>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</si>
  <si>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</si>
  <si>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</si>
  <si>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</si>
  <si>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</si>
  <si>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</si>
  <si>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</si>
  <si>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</si>
  <si>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</si>
  <si>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</si>
  <si>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</si>
  <si>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</si>
  <si>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</si>
  <si>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</si>
  <si>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</si>
  <si>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</si>
  <si>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</si>
  <si>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</si>
  <si>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</si>
  <si>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</si>
  <si>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</si>
  <si>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</si>
  <si>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</si>
  <si>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</si>
  <si>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</si>
  <si>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</si>
  <si>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</si>
  <si>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</si>
  <si>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</si>
  <si>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</si>
  <si>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</si>
  <si>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</si>
  <si>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</si>
  <si>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</si>
  <si>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</si>
  <si>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</si>
  <si>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</si>
  <si>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</si>
  <si>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</si>
  <si>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</si>
  <si>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</si>
  <si>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</si>
  <si>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</si>
  <si>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</si>
  <si>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</si>
  <si>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</si>
  <si>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</si>
  <si>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</si>
  <si>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</si>
  <si>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</si>
  <si>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</si>
  <si>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</si>
  <si>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</si>
  <si>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</si>
  <si>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</si>
  <si>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</si>
  <si>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</si>
  <si>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</si>
  <si>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</si>
  <si>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</si>
  <si>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</si>
  <si>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</si>
  <si>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</si>
  <si>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</si>
  <si>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</si>
  <si>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</si>
  <si>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</si>
  <si>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</si>
  <si>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</si>
  <si>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</si>
  <si>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</si>
  <si>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</si>
  <si>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</si>
  <si>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</si>
  <si>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</si>
  <si>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</si>
  <si>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</si>
  <si>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</si>
  <si>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</si>
  <si>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</si>
  <si>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</si>
  <si>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</si>
  <si>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</si>
  <si>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</si>
  <si>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</si>
  <si>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</si>
  <si>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</si>
  <si>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</si>
  <si>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</si>
  <si>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</si>
  <si>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</si>
  <si>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</si>
  <si>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</si>
  <si>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</si>
  <si>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</si>
  <si>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</si>
  <si>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</si>
  <si>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</si>
  <si>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</si>
  <si>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</si>
  <si>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</si>
  <si>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</si>
  <si>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</si>
  <si>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</si>
  <si>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</si>
  <si>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</si>
  <si>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</si>
  <si>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</si>
  <si>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</si>
  <si>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</si>
  <si>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</si>
  <si>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</si>
  <si>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</si>
  <si>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</si>
  <si>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</si>
  <si>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</si>
  <si>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</si>
  <si>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</si>
  <si>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</si>
  <si>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</si>
  <si>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</si>
  <si>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</si>
  <si>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</si>
  <si>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</si>
  <si>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</si>
  <si>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</si>
  <si>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</si>
  <si>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</si>
  <si>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</si>
  <si>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</si>
  <si>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</si>
  <si>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</si>
  <si>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</si>
  <si>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</si>
  <si>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</si>
  <si>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</si>
  <si>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</si>
  <si>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</si>
  <si>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</si>
  <si>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</si>
  <si>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</si>
  <si>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</si>
  <si>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</si>
  <si>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</si>
  <si>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</si>
  <si>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</si>
  <si>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</si>
  <si>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</si>
  <si>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</si>
  <si>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</si>
  <si>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</si>
  <si>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</si>
  <si>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</si>
  <si>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</si>
  <si>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</si>
  <si>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</si>
  <si>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</si>
  <si>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</si>
  <si>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</si>
  <si>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</si>
  <si>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</si>
  <si>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</si>
  <si>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</si>
  <si>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</si>
  <si>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</si>
  <si>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</si>
  <si>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</si>
  <si>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</si>
  <si>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</si>
  <si>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</si>
  <si>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</si>
  <si>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</si>
  <si>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</si>
  <si>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</si>
  <si>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</si>
  <si>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</si>
  <si>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</si>
  <si>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</si>
  <si>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</si>
  <si>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</si>
  <si>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</si>
  <si>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</si>
  <si>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</si>
  <si>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</si>
  <si>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</si>
  <si>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</si>
  <si>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</si>
  <si>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</si>
  <si>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</si>
  <si>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</si>
  <si>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</si>
  <si>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</si>
  <si>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</si>
  <si>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</si>
  <si>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</si>
  <si>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</si>
  <si>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</si>
  <si>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</si>
  <si>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</si>
  <si>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</si>
  <si>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</si>
  <si>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</si>
  <si>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</si>
  <si>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</si>
  <si>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</si>
  <si>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</si>
  <si>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</si>
  <si>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</si>
  <si>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</si>
  <si>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</si>
  <si>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</si>
  <si>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</si>
  <si>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</si>
  <si>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</si>
  <si>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</si>
  <si>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</si>
  <si>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</si>
  <si>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</si>
  <si>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</si>
  <si>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</si>
  <si>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</si>
  <si>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</si>
  <si>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</si>
  <si>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</si>
  <si>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</si>
  <si>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</si>
  <si>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</si>
  <si>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</si>
  <si>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</si>
  <si>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</si>
  <si>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</si>
  <si>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</si>
  <si>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</si>
  <si>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</si>
  <si>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</si>
  <si>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</si>
  <si>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</si>
  <si>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</si>
  <si>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</si>
  <si>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</si>
  <si>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</si>
  <si>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</si>
  <si>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</si>
  <si>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</si>
  <si>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</si>
  <si>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</si>
  <si>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</si>
  <si>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</si>
  <si>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</si>
  <si>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</si>
  <si>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</si>
  <si>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</si>
  <si>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</si>
  <si>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</si>
  <si>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</si>
  <si>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</si>
  <si>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</si>
  <si>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</si>
  <si>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</si>
  <si>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</si>
  <si>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</si>
  <si>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</si>
  <si>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</si>
  <si>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</si>
  <si>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</si>
  <si>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</si>
  <si>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</si>
  <si>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</si>
  <si>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</si>
  <si>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</si>
  <si>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</si>
  <si>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</si>
  <si>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</si>
  <si>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</si>
  <si>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</si>
  <si>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</si>
  <si>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</si>
  <si>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</si>
  <si>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</si>
  <si>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</si>
  <si>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</si>
  <si>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</si>
  <si>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</si>
  <si>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</si>
  <si>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</si>
  <si>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</si>
  <si>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</si>
  <si>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</si>
  <si>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</si>
  <si>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</si>
  <si>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</si>
  <si>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</si>
  <si>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</si>
  <si>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</si>
  <si>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</si>
  <si>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</si>
  <si>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</si>
  <si>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</si>
  <si>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</si>
  <si>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</si>
  <si>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</si>
  <si>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</si>
  <si>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</si>
  <si>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</si>
  <si>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</si>
  <si>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</si>
  <si>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</si>
  <si>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</si>
  <si>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</si>
  <si>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</si>
  <si>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</si>
  <si>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</si>
  <si>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</si>
  <si>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</si>
  <si>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</si>
  <si>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</si>
  <si>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</si>
  <si>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</si>
  <si>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</si>
  <si>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</si>
  <si>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</si>
  <si>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</si>
  <si>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</si>
  <si>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</si>
  <si>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</si>
  <si>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</si>
  <si>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</si>
  <si>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</si>
  <si>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</si>
  <si>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</si>
  <si>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</si>
  <si>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</si>
  <si>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</si>
  <si>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</si>
  <si>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</si>
  <si>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</si>
  <si>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</si>
  <si>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</si>
  <si>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</si>
  <si>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</si>
  <si>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</si>
  <si>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</si>
  <si>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</si>
  <si>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</si>
  <si>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</si>
  <si>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</si>
  <si>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</si>
  <si>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</si>
  <si>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</si>
  <si>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</si>
  <si>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</si>
  <si>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</si>
  <si>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</si>
  <si>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</si>
  <si>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</si>
  <si>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</si>
  <si>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</si>
  <si>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</si>
  <si>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</si>
  <si>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</si>
  <si>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</si>
  <si>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</si>
  <si>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</si>
  <si>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</si>
  <si>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</si>
  <si>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</si>
  <si>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</si>
  <si>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</si>
  <si>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</si>
  <si>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</si>
  <si>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</si>
  <si>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</si>
  <si>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</si>
  <si>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</si>
  <si>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</si>
  <si>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</si>
  <si>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</si>
  <si>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</si>
  <si>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</si>
  <si>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</si>
  <si>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</si>
  <si>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</si>
  <si>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</si>
  <si>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</si>
  <si>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</si>
  <si>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</si>
  <si>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</si>
  <si>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</si>
  <si>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</si>
  <si>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</si>
  <si>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</si>
  <si>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</si>
  <si>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</si>
  <si>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</si>
  <si>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</si>
  <si>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</si>
  <si>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</si>
  <si>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</si>
  <si>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</si>
  <si>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</si>
  <si>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</si>
  <si>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</si>
  <si>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</si>
  <si>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</si>
  <si>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</si>
  <si>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</si>
  <si>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</si>
  <si>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</si>
  <si>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</si>
  <si>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</si>
  <si>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</si>
  <si>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</si>
  <si>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</si>
  <si>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</si>
  <si>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</si>
  <si>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</si>
  <si>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</si>
  <si>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</si>
  <si>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</si>
  <si>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</si>
  <si>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</si>
  <si>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</si>
  <si>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</si>
  <si>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</si>
  <si>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</si>
  <si>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</si>
  <si>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</si>
  <si>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</si>
  <si>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</si>
  <si>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</si>
  <si>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</si>
  <si>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</si>
  <si>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</si>
  <si>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</si>
  <si>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</si>
  <si>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</si>
  <si>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</si>
  <si>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</si>
  <si>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</si>
  <si>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</si>
  <si>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</si>
  <si>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</si>
  <si>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</si>
  <si>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</si>
  <si>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</si>
  <si>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</si>
  <si>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</si>
  <si>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</si>
  <si>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</si>
  <si>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</si>
  <si>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</si>
  <si>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</si>
  <si>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</si>
  <si>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</si>
  <si>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</si>
  <si>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</si>
  <si>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</si>
  <si>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</si>
  <si>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</si>
  <si>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</si>
  <si>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</si>
  <si>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</si>
  <si>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</si>
  <si>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</si>
  <si>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</si>
  <si>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</si>
  <si>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</si>
  <si>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</si>
  <si>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</si>
  <si>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</si>
  <si>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</si>
  <si>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</si>
  <si>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</si>
  <si>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</si>
  <si>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</si>
  <si>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</si>
  <si>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</si>
  <si>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</si>
  <si>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</si>
  <si>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</si>
  <si>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</si>
  <si>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</si>
  <si>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</si>
  <si>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</si>
  <si>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</si>
  <si>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</si>
  <si>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</si>
  <si>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</si>
  <si>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</si>
  <si>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</si>
  <si>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</si>
  <si>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</si>
  <si>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</si>
  <si>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</si>
  <si>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</si>
  <si>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</si>
  <si>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</si>
  <si>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</si>
  <si>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</si>
  <si>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</si>
  <si>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</si>
  <si>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</si>
  <si>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</si>
  <si>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</si>
  <si>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</si>
  <si>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</si>
  <si>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</si>
  <si>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</si>
  <si>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</si>
  <si>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</si>
  <si>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</si>
  <si>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</si>
  <si>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</si>
  <si>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</si>
  <si>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</si>
  <si>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</si>
  <si>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</si>
  <si>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</si>
  <si>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</si>
  <si>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</si>
  <si>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</si>
  <si>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</si>
  <si>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</si>
  <si>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</si>
  <si>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</si>
  <si>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</si>
  <si>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</si>
  <si>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</si>
  <si>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</si>
  <si>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</si>
  <si>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</si>
  <si>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</si>
  <si>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</si>
  <si>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</si>
  <si>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</si>
  <si>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</si>
  <si>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</si>
  <si>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</si>
  <si>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</si>
  <si>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</si>
  <si>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</si>
  <si>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</si>
  <si>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</si>
  <si>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</si>
  <si>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</si>
  <si>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</si>
  <si>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</si>
  <si>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</si>
  <si>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</si>
  <si>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</si>
  <si>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</si>
  <si>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</si>
  <si>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</si>
  <si>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</si>
  <si>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</si>
  <si>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</si>
  <si>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</si>
  <si>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</si>
  <si>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</si>
  <si>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</si>
  <si>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</si>
  <si>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</si>
  <si>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</si>
  <si>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</si>
  <si>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</si>
  <si>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</si>
  <si>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</si>
  <si>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</si>
  <si>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</si>
  <si>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</si>
  <si>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</si>
  <si>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</si>
  <si>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</si>
  <si>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</si>
  <si>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</si>
  <si>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</si>
  <si>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</si>
  <si>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</si>
  <si>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</si>
  <si>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</si>
  <si>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</si>
  <si>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</si>
  <si>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</si>
  <si>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</si>
  <si>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</si>
  <si>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</si>
  <si>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</si>
  <si>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</si>
  <si>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</si>
  <si>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</si>
  <si>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</si>
  <si>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</si>
  <si>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</si>
  <si>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</si>
  <si>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</si>
  <si>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</si>
  <si>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</si>
  <si>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</si>
  <si>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</si>
  <si>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</si>
  <si>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</si>
  <si>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</si>
  <si>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</si>
  <si>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</si>
  <si>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</si>
  <si>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</si>
  <si>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</si>
  <si>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</si>
  <si>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</si>
  <si>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</si>
  <si>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</si>
  <si>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</si>
  <si>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</si>
  <si>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</si>
  <si>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</si>
  <si>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</si>
  <si>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</si>
  <si>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</si>
  <si>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</si>
  <si>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</si>
  <si>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</si>
  <si>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</si>
  <si>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</si>
  <si>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</si>
  <si>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</si>
  <si>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</si>
  <si>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</si>
  <si>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</si>
  <si>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</si>
  <si>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</si>
  <si>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</si>
  <si>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</si>
  <si>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</si>
  <si>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</si>
  <si>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</si>
  <si>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</si>
  <si>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</si>
  <si>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</si>
  <si>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</si>
  <si>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</si>
  <si>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</si>
  <si>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</si>
  <si>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</si>
  <si>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</si>
  <si>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</si>
  <si>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</si>
  <si>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</si>
  <si>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</si>
  <si>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</si>
  <si>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</si>
  <si>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</si>
  <si>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</si>
  <si>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</si>
  <si>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</si>
  <si>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</si>
  <si>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</si>
  <si>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</si>
  <si>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</si>
  <si>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</si>
  <si>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</si>
  <si>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</si>
  <si>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</si>
  <si>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</si>
  <si>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</si>
  <si>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</si>
  <si>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</si>
  <si>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</si>
  <si>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</si>
  <si>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</si>
  <si>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</si>
  <si>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</si>
  <si>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</si>
  <si>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</si>
  <si>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</si>
  <si>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</si>
  <si>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</si>
  <si>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</si>
  <si>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</si>
  <si>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</si>
  <si>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</si>
  <si>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</si>
  <si>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</si>
  <si>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</si>
  <si>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</si>
  <si>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</si>
  <si>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</si>
  <si>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</si>
  <si>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</si>
  <si>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</si>
  <si>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</si>
  <si>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</si>
  <si>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</si>
  <si>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</si>
  <si>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</si>
  <si>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</si>
  <si>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</si>
  <si>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</si>
  <si>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</si>
  <si>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</si>
  <si>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</si>
  <si>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</si>
  <si>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</si>
  <si>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</si>
  <si>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</si>
  <si>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</si>
  <si>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</si>
  <si>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</si>
  <si>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</si>
  <si>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</si>
  <si>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</si>
  <si>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</si>
  <si>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</si>
  <si>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</si>
  <si>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</si>
  <si>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</si>
  <si>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</si>
  <si>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</si>
  <si>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</si>
  <si>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</si>
  <si>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</si>
  <si>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</si>
  <si>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</si>
  <si>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</si>
  <si>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</si>
  <si>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</si>
  <si>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</si>
  <si>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</si>
  <si>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</si>
  <si>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</si>
  <si>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</si>
  <si>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</si>
  <si>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</si>
  <si>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</si>
  <si>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</si>
  <si>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</si>
  <si>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</si>
  <si>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</si>
  <si>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</si>
  <si>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</si>
  <si>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</si>
  <si>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</si>
  <si>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</si>
  <si>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</si>
  <si>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</si>
  <si>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</si>
  <si>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</si>
  <si>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</si>
  <si>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</si>
  <si>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</si>
  <si>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</si>
  <si>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</si>
  <si>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</si>
  <si>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</si>
  <si>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</si>
  <si>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</si>
  <si>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</si>
  <si>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</si>
  <si>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</si>
  <si>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</si>
  <si>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</si>
  <si>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</si>
  <si>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</si>
  <si>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</si>
  <si>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</si>
  <si>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</si>
  <si>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</si>
  <si>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</si>
  <si>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</si>
  <si>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</si>
  <si>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</si>
  <si>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</si>
  <si>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</si>
  <si>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</si>
  <si>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</si>
  <si>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</si>
  <si>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</si>
  <si>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</si>
  <si>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</si>
  <si>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</si>
  <si>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</si>
  <si>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</si>
  <si>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</si>
  <si>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</si>
  <si>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</si>
  <si>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</si>
  <si>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</si>
  <si>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</si>
  <si>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</si>
  <si>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</si>
  <si>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</si>
  <si>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</si>
  <si>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</si>
  <si>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</si>
  <si>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</si>
  <si>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</si>
  <si>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</si>
  <si>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</si>
  <si>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</si>
  <si>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</si>
  <si>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</si>
  <si>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</si>
  <si>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</si>
  <si>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</si>
  <si>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</si>
  <si>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</si>
  <si>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</si>
  <si>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</si>
  <si>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</si>
  <si>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</si>
  <si>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</si>
  <si>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</si>
  <si>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</si>
  <si>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</si>
  <si>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</si>
  <si>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</si>
  <si>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</si>
  <si>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</si>
  <si>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</si>
  <si>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</si>
  <si>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</si>
  <si>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</si>
  <si>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</si>
  <si>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</si>
  <si>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</si>
  <si>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</si>
  <si>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</si>
  <si>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</si>
  <si>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</si>
  <si>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</si>
  <si>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</si>
  <si>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</si>
  <si>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</si>
  <si>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</si>
  <si>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</si>
  <si>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</si>
  <si>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</si>
  <si>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</si>
  <si>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</si>
  <si>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</si>
  <si>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</si>
  <si>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</si>
  <si>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</si>
  <si>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</si>
  <si>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</si>
  <si>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</si>
  <si>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</si>
  <si>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</si>
  <si>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</si>
  <si>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</si>
  <si>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</si>
  <si>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</si>
  <si>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</si>
  <si>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</si>
  <si>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</si>
  <si>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</si>
  <si>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</si>
  <si>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</si>
  <si>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</si>
  <si>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</si>
  <si>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</si>
  <si>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</si>
  <si>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</si>
  <si>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</si>
  <si>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</si>
  <si>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</si>
  <si>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</si>
  <si>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</si>
  <si>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</si>
  <si>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</si>
  <si>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</si>
  <si>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</si>
  <si>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</si>
  <si>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</si>
  <si>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</si>
  <si>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</si>
  <si>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</si>
  <si>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</si>
  <si>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</si>
  <si>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</si>
  <si>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</si>
  <si>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</si>
  <si>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</si>
  <si>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</si>
  <si>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</si>
  <si>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</si>
  <si>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</si>
  <si>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</si>
  <si>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</si>
  <si>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</si>
  <si>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</si>
  <si>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</si>
  <si>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</si>
  <si>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</si>
  <si>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</si>
  <si>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</si>
  <si>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</si>
  <si>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</si>
  <si>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</si>
  <si>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</si>
  <si>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</si>
  <si>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</si>
  <si>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</si>
  <si>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</si>
  <si>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</si>
  <si>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</si>
  <si>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</si>
  <si>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</si>
  <si>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</si>
  <si>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</si>
  <si>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</si>
  <si>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</si>
  <si>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</si>
  <si>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</si>
  <si>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</si>
  <si>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</si>
  <si>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</si>
  <si>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</si>
  <si>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</si>
  <si>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</si>
  <si>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</si>
  <si>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</si>
  <si>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</si>
  <si>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</si>
  <si>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</si>
  <si>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</si>
  <si>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</si>
  <si>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</si>
  <si>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</si>
  <si>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</si>
  <si>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</si>
  <si>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</si>
  <si>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</si>
  <si>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</si>
  <si>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</si>
  <si>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</si>
  <si>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</si>
  <si>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</si>
  <si>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</si>
  <si>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</si>
  <si>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</si>
  <si>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</si>
  <si>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</si>
  <si>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</si>
  <si>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</si>
  <si>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</si>
  <si>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</si>
  <si>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</si>
  <si>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</si>
  <si>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</si>
  <si>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</si>
  <si>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</si>
  <si>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</si>
  <si>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</si>
  <si>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</si>
  <si>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</si>
  <si>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</si>
  <si>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</si>
  <si>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</si>
  <si>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</si>
  <si>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</si>
  <si>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</si>
  <si>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</si>
  <si>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</si>
  <si>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</si>
  <si>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</si>
  <si>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</si>
  <si>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</si>
  <si>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</si>
  <si>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</si>
  <si>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</si>
  <si>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</si>
  <si>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</si>
  <si>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</si>
  <si>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</si>
  <si>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</si>
  <si>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</si>
  <si>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</si>
  <si>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</si>
  <si>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</si>
  <si>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</si>
  <si>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</si>
  <si>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</si>
  <si>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</si>
  <si>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</si>
  <si>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</si>
  <si>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</si>
  <si>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</si>
  <si>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</si>
  <si>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</si>
  <si>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</si>
  <si>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</si>
  <si>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</si>
  <si>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</si>
  <si>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</si>
  <si>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</si>
  <si>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</si>
  <si>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</si>
  <si>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</si>
  <si>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</si>
  <si>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</si>
  <si>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</si>
  <si>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</si>
  <si>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</si>
  <si>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</si>
  <si>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</si>
  <si>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</si>
  <si>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</si>
  <si>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</si>
  <si>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</si>
  <si>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</si>
  <si>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</si>
  <si>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</si>
  <si>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</si>
  <si>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</si>
  <si>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</si>
  <si>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</si>
  <si>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</si>
  <si>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</si>
  <si>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</si>
  <si>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</si>
  <si>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</si>
  <si>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</si>
  <si>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</si>
  <si>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</si>
  <si>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</si>
  <si>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</si>
  <si>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</si>
  <si>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</si>
  <si>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</si>
  <si>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</si>
  <si>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</si>
  <si>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</si>
  <si>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</si>
  <si>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</si>
  <si>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</si>
  <si>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</si>
  <si>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</si>
  <si>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</si>
  <si>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</si>
  <si>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</si>
  <si>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</si>
  <si>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</si>
  <si>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</si>
  <si>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</si>
  <si>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</si>
  <si>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</si>
  <si>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</si>
  <si>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</si>
  <si>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</si>
  <si>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</si>
  <si>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</si>
  <si>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</si>
  <si>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</si>
  <si>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</si>
  <si>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</si>
  <si>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</si>
  <si>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</si>
  <si>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</si>
  <si>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</si>
  <si>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</si>
  <si>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</si>
  <si>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</si>
  <si>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</si>
  <si>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</si>
  <si>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</si>
  <si>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</si>
  <si>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</si>
  <si>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</si>
  <si>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</si>
  <si>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</si>
  <si>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</si>
  <si>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</si>
  <si>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</si>
  <si>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</si>
  <si>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</si>
  <si>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</si>
  <si>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</si>
  <si>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</si>
  <si>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</si>
  <si>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</si>
  <si>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</si>
  <si>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</si>
  <si>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</si>
  <si>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</si>
  <si>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</si>
  <si>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</si>
  <si>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</si>
  <si>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</si>
  <si>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</si>
  <si>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</si>
  <si>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</si>
  <si>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</si>
  <si>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</si>
  <si>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</si>
  <si>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</si>
  <si>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</si>
  <si>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</si>
  <si>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</si>
  <si>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</si>
  <si>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</si>
  <si>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</si>
  <si>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</si>
  <si>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</si>
  <si>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</si>
  <si>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</si>
  <si>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</si>
  <si>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</si>
  <si>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</si>
  <si>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</si>
  <si>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</si>
  <si>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</si>
  <si>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</si>
  <si>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</si>
  <si>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</si>
  <si>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</si>
  <si>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</si>
  <si>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</si>
  <si>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</si>
  <si>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</si>
  <si>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</si>
  <si>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</si>
  <si>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</si>
  <si>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</si>
  <si>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</si>
  <si>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</si>
  <si>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</si>
  <si>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</si>
  <si>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</si>
  <si>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</si>
  <si>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</si>
  <si>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</si>
  <si>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</si>
  <si>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</si>
  <si>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</si>
  <si>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</si>
  <si>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</si>
  <si>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</si>
  <si>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</si>
  <si>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</si>
  <si>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</si>
  <si>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</si>
  <si>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</si>
  <si>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</si>
  <si>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</si>
  <si>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</si>
  <si>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</si>
  <si>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</si>
  <si>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</si>
  <si>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</si>
  <si>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</si>
  <si>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</si>
  <si>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</si>
  <si>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</si>
  <si>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</si>
  <si>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</si>
  <si>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</si>
  <si>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</si>
  <si>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</si>
  <si>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</si>
  <si>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</si>
  <si>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</si>
  <si>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</si>
  <si>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</si>
  <si>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</si>
  <si>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</si>
  <si>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</si>
  <si>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</si>
  <si>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</si>
  <si>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</si>
  <si>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</si>
  <si>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</si>
  <si>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</si>
  <si>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</si>
  <si>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</si>
  <si>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</si>
  <si>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</si>
  <si>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</si>
  <si>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</si>
  <si>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</si>
  <si>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</si>
  <si>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</si>
  <si>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</si>
  <si>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</si>
  <si>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</si>
  <si>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</si>
  <si>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</si>
  <si>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</si>
  <si>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</si>
  <si>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</si>
  <si>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</si>
  <si>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</si>
  <si>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</si>
  <si>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</si>
  <si>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</si>
  <si>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</si>
  <si>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</si>
  <si>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</si>
  <si>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</si>
  <si>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</si>
  <si>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</si>
  <si>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</si>
  <si>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</si>
  <si>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</si>
  <si>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</si>
  <si>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</si>
  <si>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</si>
  <si>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</si>
  <si>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</si>
  <si>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</si>
  <si>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</si>
  <si>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</si>
  <si>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</si>
  <si>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</si>
  <si>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</si>
  <si>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</si>
  <si>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</si>
  <si>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</si>
  <si>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</si>
  <si>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</si>
  <si>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</si>
  <si>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</si>
  <si>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</si>
  <si>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</si>
  <si>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</si>
  <si>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</si>
  <si>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</si>
  <si>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</si>
  <si>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</si>
  <si>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</si>
  <si>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</si>
  <si>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</si>
  <si>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</si>
  <si>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</si>
  <si>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</si>
  <si>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</si>
  <si>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</si>
  <si>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</si>
  <si>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</si>
  <si>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</si>
  <si>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</si>
  <si>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</si>
  <si>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</si>
  <si>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</si>
  <si>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</si>
  <si>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</si>
  <si>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</si>
  <si>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</si>
  <si>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</si>
  <si>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</si>
  <si>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</si>
  <si>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</si>
  <si>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</si>
  <si>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</si>
  <si>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</si>
  <si>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</si>
  <si>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</si>
  <si>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</si>
  <si>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</si>
  <si>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</si>
  <si>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</si>
  <si>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</si>
  <si>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</si>
  <si>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</si>
  <si>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</si>
  <si>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</si>
  <si>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</si>
  <si>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</si>
  <si>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</si>
  <si>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</si>
  <si>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</si>
  <si>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</si>
  <si>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</si>
  <si>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</si>
  <si>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</si>
  <si>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</si>
  <si>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</si>
  <si>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</si>
  <si>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</si>
  <si>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</si>
  <si>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</si>
  <si>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</si>
  <si>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</si>
  <si>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</si>
  <si>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</si>
  <si>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</si>
  <si>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</si>
  <si>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</si>
  <si>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</si>
  <si>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</si>
  <si>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</si>
  <si>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</si>
  <si>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</si>
  <si>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</si>
  <si>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</si>
  <si>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</si>
  <si>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</si>
  <si>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</si>
  <si>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</si>
  <si>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</si>
  <si>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</si>
  <si>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</si>
  <si>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</si>
  <si>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</si>
  <si>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</si>
  <si>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</si>
  <si>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</si>
  <si>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</si>
  <si>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</si>
  <si>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</si>
  <si>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</si>
  <si>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</si>
  <si>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</si>
  <si>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</si>
  <si>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</si>
  <si>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</si>
  <si>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</si>
  <si>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</si>
  <si>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</si>
  <si>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</si>
  <si>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</si>
  <si>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</si>
  <si>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</si>
  <si>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</si>
  <si>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</si>
  <si>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</si>
  <si>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</si>
  <si>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</si>
  <si>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</si>
  <si>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</si>
  <si>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</si>
  <si>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</si>
  <si>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</si>
  <si>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</si>
  <si>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</si>
  <si>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</si>
  <si>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</si>
  <si>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</si>
  <si>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</si>
  <si>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</si>
  <si>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</si>
  <si>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</si>
  <si>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</si>
  <si>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</si>
  <si>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</si>
  <si>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</si>
  <si>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</si>
  <si>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</si>
  <si>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</si>
  <si>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</si>
  <si>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</si>
  <si>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</si>
  <si>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</si>
  <si>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</si>
  <si>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</si>
  <si>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</si>
  <si>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</si>
  <si>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</si>
  <si>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</si>
  <si>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</si>
  <si>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</si>
  <si>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</si>
  <si>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</si>
  <si>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</si>
  <si>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</si>
  <si>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</si>
  <si>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</si>
  <si>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</si>
  <si>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</si>
  <si>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</si>
  <si>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</si>
  <si>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</si>
  <si>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</si>
  <si>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</si>
  <si>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</si>
  <si>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</si>
  <si>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</si>
  <si>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</si>
  <si>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</si>
  <si>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</si>
  <si>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</si>
  <si>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</si>
  <si>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</si>
  <si>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</si>
  <si>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</si>
  <si>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</si>
  <si>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</si>
  <si>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</si>
  <si>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</si>
  <si>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</si>
  <si>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</si>
  <si>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</si>
  <si>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</si>
  <si>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</si>
  <si>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</si>
  <si>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</si>
  <si>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</si>
  <si>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</si>
  <si>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</si>
  <si>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</si>
  <si>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</si>
  <si>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</si>
  <si>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</si>
  <si>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</si>
  <si>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</si>
  <si>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</si>
  <si>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</si>
  <si>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</si>
  <si>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</si>
  <si>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</si>
  <si>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</si>
  <si>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</si>
  <si>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</si>
  <si>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</si>
  <si>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</si>
  <si>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</si>
  <si>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</si>
  <si>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</si>
  <si>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</si>
  <si>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</si>
  <si>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</si>
  <si>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</si>
  <si>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</si>
  <si>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</si>
  <si>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</si>
  <si>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</si>
  <si>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</si>
  <si>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</si>
  <si>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</si>
  <si>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</si>
  <si>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</si>
  <si>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</si>
  <si>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</si>
  <si>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</si>
  <si>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</si>
  <si>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</si>
  <si>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</si>
  <si>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</si>
  <si>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</si>
  <si>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</si>
  <si>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</si>
  <si>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</si>
  <si>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</si>
  <si>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</si>
  <si>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</si>
  <si>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</si>
  <si>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</si>
  <si>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</si>
  <si>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</si>
  <si>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</si>
  <si>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</si>
  <si>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</si>
  <si>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</si>
  <si>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</si>
  <si>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</si>
  <si>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</si>
  <si>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</si>
  <si>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</si>
  <si>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</si>
  <si>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</si>
  <si>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</si>
  <si>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</si>
  <si>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</si>
  <si>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</si>
  <si>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</si>
  <si>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</si>
  <si>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</si>
  <si>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</si>
  <si>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</si>
  <si>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</si>
  <si>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</si>
  <si>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</si>
  <si>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</si>
  <si>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</si>
  <si>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</si>
  <si>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</si>
  <si>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</si>
  <si>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</si>
  <si>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</si>
  <si>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</si>
  <si>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</si>
  <si>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</si>
  <si>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</si>
  <si>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</si>
  <si>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</si>
  <si>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</si>
  <si>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</si>
  <si>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</si>
  <si>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</si>
  <si>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</si>
  <si>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</si>
  <si>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</si>
  <si>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</si>
  <si>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</si>
  <si>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</si>
  <si>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</si>
  <si>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</si>
  <si>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</si>
  <si>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</si>
  <si>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</si>
  <si>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</si>
  <si>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</si>
  <si>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</si>
  <si>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</si>
  <si>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</si>
  <si>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</si>
  <si>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</si>
  <si>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</si>
  <si>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</si>
  <si>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</si>
  <si>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</si>
  <si>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</si>
  <si>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</si>
  <si>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</si>
  <si>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</si>
  <si>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</si>
  <si>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</si>
  <si>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</si>
  <si>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</si>
  <si>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</si>
  <si>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</si>
  <si>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</si>
  <si>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</si>
  <si>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</si>
  <si>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</si>
  <si>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</si>
  <si>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</si>
  <si>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</si>
  <si>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</si>
  <si>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</si>
  <si>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</si>
  <si>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</si>
  <si>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</si>
  <si>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</si>
  <si>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</si>
  <si>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</si>
  <si>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</si>
  <si>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</si>
  <si>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</si>
  <si>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</si>
  <si>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</si>
  <si>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</si>
  <si>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</si>
  <si>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</si>
  <si>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</si>
  <si>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</si>
  <si>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</si>
  <si>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</si>
  <si>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</si>
  <si>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</si>
  <si>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</si>
  <si>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</si>
  <si>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</si>
  <si>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</si>
  <si>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</si>
  <si>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</si>
  <si>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</si>
  <si>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</si>
  <si>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</si>
  <si>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</si>
  <si>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</si>
  <si>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</si>
  <si>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</si>
  <si>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</si>
  <si>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</si>
  <si>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</si>
  <si>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</si>
  <si>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</si>
  <si>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</si>
  <si>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</si>
  <si>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</si>
  <si>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</si>
  <si>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</si>
  <si>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</si>
  <si>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</si>
  <si>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</si>
  <si>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</si>
  <si>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</si>
  <si>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</si>
  <si>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</si>
  <si>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</si>
  <si>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</si>
  <si>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</si>
  <si>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</si>
  <si>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</si>
  <si>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</si>
  <si>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</si>
  <si>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</si>
  <si>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</si>
  <si>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</si>
  <si>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</si>
  <si>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</si>
  <si>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</si>
  <si>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</si>
  <si>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</si>
  <si>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</si>
  <si>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</si>
  <si>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</si>
  <si>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</si>
  <si>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</si>
  <si>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</si>
  <si>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</si>
  <si>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</si>
  <si>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</si>
  <si>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</si>
  <si>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</si>
  <si>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</si>
  <si>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</si>
  <si>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</si>
  <si>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</si>
  <si>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</si>
  <si>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</si>
  <si>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</si>
  <si>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</si>
  <si>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</si>
  <si>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</si>
  <si>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</si>
  <si>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</si>
  <si>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</si>
  <si>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</si>
  <si>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</si>
  <si>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</si>
  <si>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</si>
  <si>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</si>
  <si>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</si>
  <si>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</si>
  <si>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</si>
  <si>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</si>
  <si>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</si>
  <si>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</si>
  <si>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</si>
  <si>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</si>
  <si>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</si>
  <si>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</si>
  <si>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</si>
  <si>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</si>
  <si>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</si>
  <si>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</si>
  <si>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</si>
  <si>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</si>
  <si>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</si>
  <si>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</si>
  <si>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</si>
  <si>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</si>
  <si>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</si>
  <si>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</si>
  <si>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</si>
  <si>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</si>
  <si>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</si>
  <si>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</si>
  <si>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</si>
  <si>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</si>
  <si>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</si>
  <si>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</si>
  <si>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</si>
  <si>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</si>
  <si>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</si>
  <si>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</si>
  <si>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</si>
  <si>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</si>
  <si>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</si>
  <si>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</si>
  <si>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</si>
  <si>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</si>
  <si>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</si>
  <si>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</si>
  <si>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</si>
  <si>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</si>
  <si>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</si>
  <si>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</si>
  <si>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</si>
  <si>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</si>
  <si>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</si>
  <si>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</si>
  <si>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</si>
  <si>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</si>
  <si>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</si>
  <si>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</si>
  <si>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</si>
  <si>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</si>
  <si>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</si>
  <si>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</si>
  <si>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</si>
  <si>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</si>
  <si>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</si>
  <si>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</si>
  <si>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</si>
  <si>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</si>
  <si>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</si>
  <si>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</si>
  <si>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</si>
  <si>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</si>
  <si>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</si>
  <si>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</si>
  <si>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</si>
  <si>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</si>
  <si>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</si>
  <si>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</si>
  <si>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</si>
  <si>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</si>
  <si>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</si>
  <si>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</si>
  <si>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</si>
  <si>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</si>
  <si>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</si>
  <si>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</si>
  <si>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</si>
  <si>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</si>
  <si>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</si>
  <si>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</si>
  <si>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</si>
  <si>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</si>
  <si>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</si>
  <si>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</si>
  <si>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</si>
  <si>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</si>
  <si>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</si>
  <si>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</si>
  <si>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</si>
  <si>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</si>
  <si>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</si>
  <si>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</si>
  <si>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</si>
  <si>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</si>
  <si>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</si>
  <si>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</si>
  <si>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</si>
  <si>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</si>
  <si>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</si>
  <si>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</si>
  <si>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</si>
  <si>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</si>
  <si>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</si>
  <si>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</si>
  <si>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</si>
  <si>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</si>
  <si>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</si>
  <si>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</si>
  <si>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</si>
  <si>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</si>
  <si>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</si>
  <si>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</si>
  <si>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</si>
  <si>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</si>
  <si>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</si>
  <si>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</si>
  <si>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</si>
  <si>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</si>
  <si>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</si>
  <si>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</si>
  <si>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</si>
  <si>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</si>
  <si>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</si>
  <si>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</si>
  <si>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</si>
  <si>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</si>
  <si>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</si>
  <si>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</si>
  <si>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</si>
  <si>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</si>
  <si>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</si>
  <si>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</si>
  <si>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</si>
  <si>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</si>
  <si>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</si>
  <si>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</si>
  <si>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</si>
  <si>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</si>
  <si>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</si>
  <si>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</si>
  <si>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</si>
  <si>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</si>
  <si>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</si>
  <si>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</si>
  <si>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</si>
  <si>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</si>
  <si>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</si>
  <si>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</si>
  <si>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</si>
  <si>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</si>
  <si>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</si>
  <si>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</si>
  <si>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</si>
  <si>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</si>
  <si>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</si>
  <si>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</si>
  <si>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</si>
  <si>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</si>
  <si>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</si>
  <si>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</si>
  <si>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</si>
  <si>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</si>
  <si>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</si>
  <si>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</si>
  <si>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</si>
  <si>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</si>
  <si>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</si>
  <si>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</si>
  <si>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</si>
  <si>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</si>
  <si>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</si>
  <si>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</si>
  <si>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</si>
  <si>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</si>
  <si>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</si>
  <si>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</si>
  <si>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</si>
  <si>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</si>
  <si>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</si>
  <si>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</si>
  <si>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</si>
  <si>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</si>
  <si>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</si>
  <si>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</si>
  <si>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</si>
  <si>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</si>
  <si>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</si>
  <si>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</si>
  <si>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</si>
  <si>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</si>
  <si>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</si>
  <si>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</si>
  <si>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</si>
  <si>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</si>
  <si>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</si>
  <si>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</si>
  <si>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</si>
  <si>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</si>
  <si>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</si>
  <si>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</si>
  <si>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</si>
  <si>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</si>
  <si>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</si>
  <si>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</si>
  <si>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</si>
  <si>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</si>
  <si>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</si>
  <si>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</si>
  <si>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</si>
  <si>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</si>
  <si>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</si>
  <si>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</si>
  <si>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</si>
  <si>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</si>
  <si>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</si>
  <si>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</si>
  <si>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</si>
  <si>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</si>
  <si>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</si>
  <si>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</si>
  <si>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</si>
  <si>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</si>
  <si>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</si>
  <si>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</si>
  <si>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</si>
  <si>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</si>
  <si>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</si>
  <si>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</si>
  <si>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</si>
  <si>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</si>
  <si>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</si>
  <si>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</si>
  <si>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</si>
  <si>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</si>
  <si>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</si>
  <si>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</si>
  <si>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</si>
  <si>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</si>
  <si>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</si>
  <si>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</si>
  <si>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</si>
  <si>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</si>
  <si>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</si>
  <si>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</si>
  <si>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</si>
  <si>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</si>
  <si>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</si>
  <si>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</si>
  <si>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</si>
  <si>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</si>
  <si>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</si>
  <si>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</si>
  <si>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</si>
  <si>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</si>
  <si>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</si>
  <si>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</si>
  <si>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</si>
  <si>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</si>
  <si>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</si>
  <si>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</si>
  <si>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</si>
  <si>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</si>
  <si>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</si>
  <si>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</si>
  <si>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</si>
  <si>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</si>
  <si>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</si>
  <si>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</si>
  <si>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</si>
  <si>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</si>
  <si>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</si>
  <si>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</si>
  <si>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</si>
  <si>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</si>
  <si>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</si>
  <si>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</si>
  <si>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</si>
  <si>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</si>
  <si>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</si>
  <si>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</si>
  <si>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</si>
  <si>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</si>
  <si>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</si>
  <si>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</si>
  <si>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</si>
  <si>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</si>
  <si>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</si>
  <si>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</si>
  <si>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</si>
  <si>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</si>
  <si>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</si>
  <si>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</si>
  <si>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</si>
  <si>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</si>
  <si>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</si>
  <si>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</si>
  <si>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</si>
  <si>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</si>
  <si>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</si>
  <si>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</si>
  <si>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</si>
  <si>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</si>
  <si>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</si>
  <si>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</si>
  <si>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</si>
  <si>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</si>
  <si>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</si>
  <si>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</si>
  <si>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</si>
  <si>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</si>
  <si>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</si>
  <si>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</si>
  <si>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</si>
  <si>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</si>
  <si>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</si>
  <si>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</si>
  <si>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</si>
  <si>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</si>
  <si>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</si>
  <si>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</si>
  <si>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</si>
  <si>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</si>
  <si>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</si>
  <si>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</si>
  <si>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</si>
  <si>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</si>
  <si>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</si>
  <si>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</si>
  <si>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</si>
  <si>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</si>
  <si>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</si>
  <si>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</si>
  <si>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</si>
  <si>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</si>
  <si>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</si>
  <si>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</si>
  <si>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</si>
  <si>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</si>
  <si>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</si>
  <si>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</si>
  <si>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</si>
  <si>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</si>
  <si>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</si>
  <si>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</si>
  <si>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</si>
  <si>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</si>
  <si>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</si>
  <si>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</si>
  <si>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</si>
  <si>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</si>
  <si>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</si>
  <si>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</si>
  <si>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</si>
  <si>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</si>
  <si>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</si>
  <si>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</si>
  <si>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</si>
  <si>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</si>
  <si>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</si>
  <si>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</si>
  <si>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</si>
  <si>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</si>
  <si>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</si>
  <si>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</si>
  <si>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</si>
  <si>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</si>
  <si>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</si>
  <si>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</si>
  <si>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</si>
  <si>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</si>
  <si>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</si>
  <si>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</si>
  <si>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</si>
  <si>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</si>
  <si>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</si>
  <si>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</si>
  <si>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</si>
  <si>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</si>
  <si>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</si>
  <si>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</si>
  <si>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</si>
  <si>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</si>
  <si>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</si>
  <si>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</si>
  <si>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</si>
  <si>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</si>
  <si>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</si>
  <si>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</si>
  <si>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</si>
  <si>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</si>
  <si>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</si>
  <si>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</si>
  <si>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</si>
  <si>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</si>
  <si>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</si>
  <si>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</si>
  <si>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</si>
  <si>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</si>
  <si>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</si>
  <si>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</si>
  <si>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</si>
  <si>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</si>
  <si>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</si>
  <si>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</si>
  <si>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</si>
  <si>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</si>
  <si>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</si>
  <si>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</si>
  <si>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</si>
  <si>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</si>
  <si>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</si>
  <si>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</si>
  <si>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</si>
  <si>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</si>
  <si>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</si>
  <si>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</si>
  <si>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</si>
  <si>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</si>
  <si>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</si>
  <si>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</si>
  <si>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</si>
  <si>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</si>
  <si>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</si>
  <si>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</si>
  <si>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</si>
  <si>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</si>
  <si>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</si>
  <si>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</si>
  <si>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</si>
  <si>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</si>
  <si>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</si>
  <si>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</si>
  <si>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</si>
  <si>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</si>
  <si>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</si>
  <si>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</si>
  <si>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</si>
  <si>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</si>
  <si>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</si>
  <si>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</si>
  <si>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</si>
  <si>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</si>
  <si>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</si>
  <si>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</si>
  <si>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</si>
  <si>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</si>
  <si>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</si>
  <si>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</si>
  <si>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</si>
  <si>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</si>
  <si>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</si>
  <si>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</si>
  <si>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</si>
  <si>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</si>
  <si>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</si>
  <si>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</si>
  <si>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</si>
  <si>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</si>
  <si>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</si>
  <si>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</si>
  <si>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</si>
  <si>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</si>
  <si>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</si>
  <si>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</si>
  <si>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</si>
  <si>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</si>
  <si>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</si>
  <si>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</si>
  <si>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</si>
  <si>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</si>
  <si>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</si>
  <si>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</si>
  <si>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</si>
  <si>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</si>
  <si>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</si>
  <si>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</si>
  <si>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</si>
  <si>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</si>
  <si>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</si>
  <si>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</si>
  <si>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</si>
  <si>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</si>
  <si>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</si>
  <si>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</si>
  <si>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</si>
  <si>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</si>
  <si>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</si>
  <si>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</si>
  <si>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</si>
  <si>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</si>
  <si>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</si>
  <si>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</si>
  <si>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</si>
  <si>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</si>
  <si>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</si>
  <si>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</si>
  <si>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</si>
  <si>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</si>
  <si>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</si>
  <si>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</si>
  <si>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</si>
  <si>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</si>
  <si>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</si>
  <si>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</si>
  <si>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</si>
  <si>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</si>
  <si>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</si>
  <si>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</si>
  <si>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</si>
  <si>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</si>
  <si>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</si>
  <si>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</si>
  <si>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</si>
  <si>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</si>
  <si>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</si>
  <si>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</si>
  <si>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</si>
  <si>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</si>
  <si>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</si>
  <si>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</si>
  <si>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</si>
  <si>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</si>
  <si>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</si>
  <si>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</si>
  <si>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</si>
  <si>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</si>
  <si>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</si>
  <si>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</si>
  <si>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</si>
  <si>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</si>
  <si>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</si>
  <si>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</si>
  <si>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</si>
  <si>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</si>
  <si>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</si>
  <si>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</si>
  <si>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</si>
  <si>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</si>
  <si>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</si>
  <si>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</si>
  <si>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</si>
  <si>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</si>
  <si>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</si>
  <si>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</si>
  <si>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</si>
  <si>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</si>
  <si>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</si>
  <si>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</si>
  <si>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</si>
  <si>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</si>
  <si>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</si>
  <si>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</si>
  <si>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</si>
  <si>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</si>
  <si>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</si>
  <si>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</si>
  <si>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</si>
  <si>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</si>
  <si>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</si>
  <si>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</si>
  <si>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</si>
  <si>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</si>
  <si>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</si>
  <si>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</si>
  <si>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</si>
  <si>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</si>
  <si>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</si>
  <si>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</si>
  <si>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</si>
  <si>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</si>
  <si>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</si>
  <si>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</si>
  <si>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</si>
  <si>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</si>
  <si>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</si>
  <si>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</si>
  <si>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</si>
  <si>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</si>
  <si>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</si>
  <si>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</si>
  <si>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</si>
  <si>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</si>
  <si>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</si>
  <si>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</si>
  <si>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</si>
  <si>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</si>
  <si>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</si>
  <si>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</si>
  <si>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</si>
  <si>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</si>
  <si>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</si>
  <si>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</si>
  <si>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</si>
  <si>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</si>
  <si>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</si>
  <si>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</si>
  <si>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</si>
  <si>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</si>
  <si>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</si>
  <si>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</si>
  <si>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</si>
  <si>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</si>
  <si>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</si>
  <si>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</si>
  <si>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</si>
  <si>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</si>
  <si>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</si>
  <si>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</si>
  <si>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</si>
  <si>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</si>
  <si>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</si>
  <si>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</si>
  <si>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</si>
  <si>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</si>
  <si>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</si>
  <si>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</si>
  <si>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</si>
  <si>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</si>
  <si>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</si>
  <si>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</si>
  <si>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</si>
  <si>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</si>
  <si>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</si>
  <si>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</si>
  <si>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</si>
  <si>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</si>
  <si>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</si>
  <si>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</si>
  <si>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</si>
  <si>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</si>
  <si>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</si>
  <si>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</si>
  <si>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</si>
  <si>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</si>
  <si>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</si>
  <si>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</si>
  <si>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</si>
  <si>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</si>
  <si>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</si>
  <si>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</si>
  <si>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</si>
  <si>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</si>
  <si>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</si>
  <si>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</si>
  <si>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</si>
  <si>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</si>
  <si>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</si>
  <si>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</si>
  <si>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</si>
  <si>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</si>
  <si>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</si>
  <si>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</si>
  <si>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</si>
  <si>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</si>
  <si>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</si>
  <si>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</si>
  <si>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</si>
  <si>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</si>
  <si>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</si>
  <si>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</si>
  <si>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</si>
  <si>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</si>
  <si>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</si>
  <si>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</si>
  <si>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</si>
  <si>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</si>
  <si>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</si>
  <si>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</si>
  <si>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</si>
  <si>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</si>
  <si>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</si>
  <si>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</si>
  <si>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</si>
  <si>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</si>
  <si>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</si>
  <si>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</si>
  <si>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</si>
  <si>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</si>
  <si>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</si>
  <si>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</si>
  <si>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</si>
  <si>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</si>
  <si>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</si>
  <si>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</si>
  <si>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</si>
  <si>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</si>
  <si>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</si>
  <si>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</si>
  <si>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</si>
  <si>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</si>
  <si>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</si>
  <si>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</si>
  <si>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</si>
  <si>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</si>
  <si>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</si>
  <si>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</si>
  <si>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</si>
  <si>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</si>
  <si>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</si>
  <si>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</si>
  <si>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</si>
  <si>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</si>
  <si>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</si>
  <si>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</si>
  <si>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</si>
  <si>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</si>
  <si>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</si>
  <si>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</si>
  <si>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</si>
  <si>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</si>
  <si>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</si>
  <si>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</si>
  <si>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</si>
  <si>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</si>
  <si>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</si>
  <si>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</si>
  <si>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</si>
  <si>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</si>
  <si>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</si>
  <si>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</si>
  <si>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</si>
  <si>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</si>
  <si>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</si>
  <si>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</si>
  <si>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</si>
  <si>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</si>
  <si>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</si>
  <si>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</si>
  <si>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</si>
  <si>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</si>
  <si>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</si>
  <si>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</si>
  <si>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</si>
  <si>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</si>
  <si>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</si>
  <si>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</si>
  <si>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</si>
  <si>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</si>
  <si>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</si>
  <si>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</si>
  <si>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</si>
  <si>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</si>
  <si>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</si>
  <si>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</si>
  <si>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</si>
  <si>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</si>
  <si>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</si>
  <si>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</si>
  <si>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</si>
  <si>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</si>
  <si>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</si>
  <si>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</si>
  <si>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</si>
  <si>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</si>
  <si>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</si>
  <si>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</si>
  <si>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</si>
  <si>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</si>
  <si>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</si>
  <si>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</si>
  <si>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</si>
  <si>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</si>
  <si>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</si>
  <si>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</si>
  <si>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</si>
  <si>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</si>
  <si>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</si>
  <si>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</si>
  <si>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</si>
  <si>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</si>
  <si>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</si>
  <si>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</si>
  <si>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</si>
  <si>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</si>
  <si>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</si>
  <si>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</si>
  <si>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</si>
  <si>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</si>
  <si>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</si>
  <si>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</si>
  <si>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</si>
  <si>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</si>
  <si>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</si>
  <si>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</si>
  <si>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</si>
  <si>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</si>
  <si>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</si>
  <si>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</si>
  <si>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</si>
  <si>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</si>
  <si>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</si>
  <si>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</si>
  <si>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</si>
  <si>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</si>
  <si>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</si>
  <si>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</si>
  <si>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</si>
  <si>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</si>
  <si>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</si>
  <si>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</si>
  <si>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</si>
  <si>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</si>
  <si>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</si>
  <si>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</si>
  <si>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</si>
  <si>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</si>
  <si>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</si>
  <si>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</si>
  <si>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</si>
  <si>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</si>
  <si>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</si>
  <si>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</si>
  <si>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</si>
  <si>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</si>
  <si>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</si>
  <si>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</si>
  <si>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</si>
  <si>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</si>
  <si>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</si>
  <si>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</si>
  <si>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</si>
  <si>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</si>
  <si>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</si>
  <si>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</si>
  <si>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</si>
  <si>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</si>
  <si>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</si>
  <si>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</si>
  <si>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</si>
  <si>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</si>
  <si>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</si>
  <si>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</si>
  <si>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</si>
  <si>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</si>
  <si>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</si>
  <si>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</si>
  <si>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</si>
  <si>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</si>
  <si>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</si>
  <si>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</si>
  <si>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</si>
  <si>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</si>
  <si>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</si>
  <si>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</si>
  <si>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</si>
  <si>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</si>
  <si>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</si>
  <si>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</si>
  <si>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</si>
  <si>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</si>
  <si>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</si>
  <si>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</si>
  <si>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</si>
  <si>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</si>
  <si>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</si>
  <si>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</si>
  <si>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</si>
  <si>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</si>
  <si>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</si>
  <si>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</si>
  <si>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</si>
  <si>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</si>
  <si>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</si>
  <si>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</si>
  <si>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</si>
  <si>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</si>
  <si>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</si>
  <si>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</si>
  <si>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</si>
  <si>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</si>
  <si>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</si>
  <si>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</si>
  <si>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</si>
  <si>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</si>
  <si>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</si>
  <si>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</si>
  <si>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</si>
  <si>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</si>
  <si>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</si>
  <si>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</si>
  <si>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</si>
  <si>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</si>
  <si>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</si>
  <si>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</si>
  <si>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</si>
  <si>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</si>
  <si>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</si>
  <si>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</si>
  <si>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</si>
  <si>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</si>
  <si>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</si>
  <si>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</si>
  <si>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</si>
  <si>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</si>
  <si>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</si>
  <si>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</si>
  <si>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</si>
  <si>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</si>
  <si>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</si>
  <si>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</si>
  <si>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</si>
  <si>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</si>
  <si>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</si>
  <si>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</si>
  <si>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</si>
  <si>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</si>
  <si>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</si>
  <si>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</si>
  <si>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</si>
  <si>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</si>
  <si>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</si>
  <si>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</si>
  <si>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</si>
  <si>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</si>
  <si>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</si>
  <si>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</si>
  <si>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</si>
  <si>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</si>
  <si>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</si>
  <si>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</si>
  <si>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</si>
  <si>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</si>
  <si>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</si>
  <si>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</si>
  <si>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</si>
  <si>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</si>
  <si>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</si>
  <si>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</si>
  <si>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</si>
  <si>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</si>
  <si>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</si>
  <si>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</si>
  <si>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</si>
  <si>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</si>
  <si>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</si>
  <si>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</si>
  <si>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</si>
  <si>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</si>
  <si>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</si>
  <si>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</si>
  <si>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</si>
  <si>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</si>
  <si>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</si>
  <si>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</si>
  <si>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</si>
  <si>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</si>
  <si>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</si>
  <si>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</si>
  <si>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</si>
  <si>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</si>
  <si>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</si>
  <si>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</si>
  <si>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</si>
  <si>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</si>
  <si>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</si>
  <si>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</si>
  <si>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</si>
  <si>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</si>
  <si>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</si>
  <si>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</si>
  <si>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</si>
  <si>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</si>
  <si>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</si>
  <si>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</si>
  <si>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</si>
  <si>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</si>
  <si>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</si>
  <si>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</si>
  <si>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</si>
  <si>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</si>
  <si>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</si>
  <si>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</si>
  <si>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</si>
  <si>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</si>
  <si>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</si>
  <si>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</si>
  <si>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</si>
  <si>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</si>
  <si>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</si>
  <si>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</si>
  <si>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</si>
  <si>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</si>
  <si>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</si>
  <si>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</si>
  <si>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</si>
  <si>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</si>
  <si>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</si>
  <si>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</si>
  <si>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</si>
  <si>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</si>
  <si>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</si>
  <si>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</si>
  <si>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</si>
  <si>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</si>
  <si>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</si>
  <si>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</si>
  <si>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</si>
  <si>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</si>
  <si>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</si>
  <si>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</si>
  <si>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</si>
  <si>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</si>
  <si>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</si>
  <si>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</si>
  <si>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</si>
  <si>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</si>
  <si>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</si>
  <si>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</si>
  <si>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</si>
  <si>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</si>
  <si>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</si>
  <si>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</si>
  <si>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</si>
  <si>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</si>
  <si>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</si>
  <si>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</si>
  <si>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</si>
  <si>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</si>
  <si>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</si>
  <si>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</si>
  <si>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</si>
  <si>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</si>
  <si>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</si>
  <si>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</si>
  <si>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</si>
  <si>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</si>
  <si>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</si>
  <si>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</si>
  <si>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</si>
  <si>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</si>
  <si>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</si>
  <si>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</si>
  <si>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</si>
  <si>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</si>
  <si>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</si>
  <si>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</si>
  <si>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</si>
  <si>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</si>
  <si>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</si>
  <si>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</si>
  <si>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</si>
  <si>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</si>
  <si>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</si>
  <si>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</si>
  <si>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</si>
  <si>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</si>
  <si>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</si>
  <si>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</si>
  <si>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</si>
  <si>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</si>
  <si>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</si>
  <si>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</si>
  <si>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</si>
  <si>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</si>
  <si>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</si>
  <si>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</si>
  <si>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</si>
  <si>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</si>
  <si>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</si>
  <si>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</si>
  <si>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</si>
  <si>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</si>
  <si>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</si>
  <si>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</si>
  <si>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</si>
  <si>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</si>
  <si>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</si>
  <si>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</si>
  <si>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</si>
  <si>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</si>
  <si>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</si>
  <si>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</si>
  <si>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</si>
  <si>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</si>
  <si>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</si>
  <si>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</si>
  <si>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</si>
  <si>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</si>
  <si>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</si>
  <si>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</si>
  <si>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</si>
  <si>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</si>
  <si>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</si>
  <si>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</si>
  <si>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</si>
  <si>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</si>
  <si>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</si>
  <si>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</si>
  <si>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</si>
  <si>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</si>
  <si>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</si>
  <si>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</si>
  <si>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</si>
  <si>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</si>
  <si>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</si>
  <si>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</si>
  <si>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</si>
  <si>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</si>
  <si>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</si>
  <si>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</si>
  <si>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</si>
  <si>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</si>
  <si>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</si>
  <si>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</si>
  <si>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</si>
  <si>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</si>
  <si>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</si>
  <si>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</si>
  <si>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</si>
  <si>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</si>
  <si>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</si>
  <si>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</si>
  <si>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</si>
  <si>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</si>
  <si>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</si>
  <si>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</si>
  <si>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</si>
  <si>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</si>
  <si>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</si>
  <si>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</si>
  <si>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</si>
  <si>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</si>
  <si>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</si>
  <si>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</si>
  <si>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</si>
  <si>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</si>
  <si>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</si>
  <si>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</si>
  <si>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</si>
  <si>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</si>
  <si>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</si>
  <si>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</si>
  <si>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</si>
  <si>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</si>
  <si>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</si>
  <si>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</si>
  <si>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</si>
  <si>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</si>
  <si>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</si>
  <si>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</si>
  <si>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</si>
  <si>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</si>
  <si>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</si>
  <si>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</si>
  <si>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</si>
  <si>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</si>
  <si>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</si>
  <si>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</si>
  <si>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</si>
  <si>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</si>
  <si>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</si>
  <si>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</si>
  <si>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</si>
  <si>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</si>
  <si>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</si>
  <si>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</si>
  <si>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</si>
  <si>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</si>
  <si>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</si>
  <si>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</si>
  <si>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</si>
  <si>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</si>
  <si>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</si>
  <si>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</si>
  <si>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</si>
  <si>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</si>
  <si>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</si>
  <si>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</si>
  <si>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</si>
  <si>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</si>
  <si>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</si>
  <si>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</si>
  <si>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</si>
  <si>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</si>
  <si>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</si>
  <si>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</si>
  <si>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</si>
  <si>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</si>
  <si>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</si>
  <si>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</si>
  <si>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</si>
  <si>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</si>
  <si>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</si>
  <si>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</si>
  <si>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</si>
  <si>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</si>
  <si>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</si>
  <si>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</si>
  <si>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</si>
  <si>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</si>
  <si>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</si>
  <si>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</si>
  <si>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</si>
  <si>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</si>
  <si>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</si>
  <si>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</si>
  <si>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</si>
  <si>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</si>
  <si>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</si>
  <si>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</si>
  <si>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</si>
  <si>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</si>
  <si>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</si>
  <si>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</si>
  <si>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</si>
  <si>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</si>
  <si>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</si>
  <si>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</si>
  <si>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</si>
  <si>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</si>
  <si>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</si>
  <si>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</si>
  <si>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</si>
  <si>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</si>
  <si>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</si>
  <si>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</si>
  <si>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</si>
  <si>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</si>
  <si>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</si>
  <si>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</si>
  <si>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</si>
  <si>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</si>
  <si>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</si>
  <si>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</si>
  <si>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</si>
  <si>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</si>
  <si>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</si>
  <si>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</si>
  <si>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</si>
  <si>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</si>
  <si>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</si>
  <si>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</si>
  <si>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</si>
  <si>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</si>
  <si>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</si>
  <si>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</si>
  <si>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</si>
  <si>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</si>
  <si>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</si>
  <si>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</si>
  <si>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</si>
  <si>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</si>
  <si>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</si>
  <si>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</si>
  <si>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</si>
  <si>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</si>
  <si>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</si>
  <si>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</si>
  <si>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</si>
  <si>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</si>
  <si>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</si>
  <si>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</si>
  <si>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</si>
  <si>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</si>
  <si>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</si>
  <si>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</si>
  <si>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</si>
  <si>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</si>
  <si>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</si>
  <si>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</si>
  <si>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</si>
  <si>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</si>
  <si>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</si>
  <si>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</si>
  <si>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</si>
  <si>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</si>
  <si>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</si>
  <si>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</si>
  <si>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</si>
  <si>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</si>
  <si>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</si>
  <si>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</si>
  <si>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</si>
  <si>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</si>
  <si>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</si>
  <si>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</si>
  <si>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</si>
  <si>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</si>
  <si>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</si>
  <si>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</si>
  <si>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</si>
  <si>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</si>
  <si>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</si>
  <si>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</si>
  <si>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</si>
  <si>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</si>
  <si>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</si>
  <si>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</si>
  <si>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</si>
  <si>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</si>
  <si>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</si>
  <si>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</si>
  <si>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</si>
  <si>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</si>
  <si>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</si>
  <si>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</si>
  <si>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</si>
  <si>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</si>
  <si>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</si>
  <si>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</si>
  <si>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</si>
  <si>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</si>
  <si>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</si>
  <si>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</si>
  <si>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</si>
  <si>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</si>
  <si>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</si>
  <si>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</si>
  <si>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</si>
  <si>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</si>
  <si>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</si>
  <si>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</si>
  <si>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</si>
  <si>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</si>
  <si>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</si>
  <si>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</si>
  <si>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</si>
  <si>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</si>
  <si>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</si>
  <si>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</si>
  <si>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</si>
  <si>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</si>
  <si>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</si>
  <si>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</si>
  <si>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</si>
  <si>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</si>
  <si>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</si>
  <si>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</si>
  <si>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</si>
  <si>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</si>
  <si>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</si>
  <si>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</si>
  <si>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</si>
  <si>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</si>
  <si>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</si>
  <si>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</si>
  <si>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</si>
  <si>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</si>
  <si>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</si>
  <si>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</si>
  <si>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</si>
  <si>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</si>
  <si>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</si>
  <si>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</si>
  <si>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</si>
  <si>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</si>
  <si>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</si>
  <si>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</si>
  <si>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</si>
  <si>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</si>
  <si>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</si>
  <si>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</si>
  <si>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</si>
  <si>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</si>
  <si>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</si>
  <si>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</si>
  <si>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</si>
  <si>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</si>
  <si>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</si>
  <si>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</si>
  <si>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</si>
  <si>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</si>
  <si>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</si>
  <si>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</si>
  <si>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</si>
  <si>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</si>
  <si>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</si>
  <si>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</si>
  <si>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</si>
  <si>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</si>
  <si>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</si>
  <si>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</si>
  <si>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</si>
  <si>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</si>
  <si>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</si>
  <si>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</si>
  <si>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</si>
  <si>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</si>
  <si>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</si>
  <si>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</si>
  <si>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</si>
  <si>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</si>
  <si>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</si>
  <si>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</si>
  <si>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</si>
  <si>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</si>
  <si>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</si>
  <si>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</si>
  <si>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</si>
  <si>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</si>
  <si>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</si>
  <si>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</si>
  <si>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</si>
  <si>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</si>
  <si>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</si>
  <si>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</si>
  <si>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</si>
  <si>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</si>
  <si>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</si>
  <si>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</si>
  <si>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</si>
  <si>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</si>
  <si>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</si>
  <si>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</si>
  <si>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</si>
  <si>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</si>
  <si>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</si>
  <si>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</si>
  <si>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</si>
  <si>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</si>
  <si>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</si>
  <si>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</si>
  <si>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</si>
  <si>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</si>
  <si>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</si>
  <si>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</si>
  <si>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</si>
  <si>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</si>
  <si>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</si>
  <si>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</si>
  <si>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</si>
  <si>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</si>
  <si>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</si>
  <si>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</si>
  <si>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</si>
  <si>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</si>
  <si>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</si>
  <si>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</si>
  <si>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</si>
  <si>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</si>
  <si>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</si>
  <si>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</si>
  <si>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</si>
  <si>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</si>
  <si>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</si>
  <si>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</si>
  <si>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</si>
  <si>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</si>
  <si>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</si>
  <si>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</si>
  <si>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</si>
  <si>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</si>
  <si>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</si>
  <si>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</si>
  <si>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</si>
  <si>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</si>
  <si>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</si>
  <si>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</si>
  <si>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</si>
  <si>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</si>
  <si>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</si>
  <si>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</si>
  <si>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</si>
  <si>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</si>
  <si>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</si>
  <si>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</si>
  <si>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</si>
  <si>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</si>
  <si>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</si>
  <si>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</si>
  <si>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</si>
  <si>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</si>
  <si>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</si>
  <si>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</si>
  <si>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</si>
  <si>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</si>
  <si>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</si>
  <si>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</si>
  <si>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</si>
  <si>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</si>
  <si>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</si>
  <si>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</si>
  <si>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</si>
  <si>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</si>
  <si>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</si>
  <si>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</si>
  <si>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</si>
  <si>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</si>
  <si>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</si>
  <si>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</si>
  <si>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</si>
  <si>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</si>
  <si>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</si>
  <si>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</si>
  <si>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</si>
  <si>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</si>
  <si>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</si>
  <si>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</si>
  <si>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</si>
  <si>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</si>
  <si>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</si>
  <si>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</si>
  <si>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</si>
  <si>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</si>
  <si>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</si>
  <si>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</si>
  <si>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</si>
  <si>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</si>
  <si>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</si>
  <si>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</si>
  <si>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</si>
  <si>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</si>
  <si>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</si>
  <si>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</si>
  <si>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</si>
  <si>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</si>
  <si>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</si>
  <si>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</si>
  <si>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</si>
  <si>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</si>
  <si>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</si>
  <si>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</si>
  <si>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</si>
  <si>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</si>
  <si>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</si>
  <si>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</si>
  <si>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</si>
  <si>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</si>
  <si>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</si>
  <si>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</si>
  <si>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</si>
  <si>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</si>
  <si>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</si>
  <si>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</si>
  <si>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</si>
  <si>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</si>
  <si>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</si>
  <si>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</si>
  <si>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</si>
  <si>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</si>
  <si>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</si>
  <si>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</si>
  <si>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</si>
  <si>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</si>
  <si>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</si>
  <si>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</si>
  <si>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</si>
  <si>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</si>
  <si>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</si>
  <si>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</si>
  <si>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</si>
  <si>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</si>
  <si>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</si>
  <si>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</si>
  <si>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</si>
  <si>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</si>
  <si>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</si>
  <si>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</si>
  <si>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</si>
  <si>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</si>
  <si>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</si>
  <si>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</si>
  <si>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</si>
  <si>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</si>
  <si>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</si>
  <si>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</si>
  <si>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</si>
  <si>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</si>
  <si>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</si>
  <si>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</si>
  <si>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</si>
  <si>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</si>
  <si>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</si>
  <si>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</si>
  <si>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</si>
  <si>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</si>
  <si>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</si>
  <si>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</si>
  <si>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</si>
  <si>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</si>
  <si>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</si>
  <si>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</si>
  <si>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</si>
  <si>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</si>
  <si>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</si>
  <si>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</si>
  <si>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</si>
  <si>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</si>
  <si>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</si>
  <si>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</si>
  <si>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</si>
  <si>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</si>
  <si>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</si>
  <si>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</si>
  <si>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</si>
  <si>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</si>
  <si>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</si>
  <si>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</si>
  <si>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</si>
  <si>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</si>
  <si>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</si>
  <si>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</si>
  <si>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</si>
  <si>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</si>
  <si>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</si>
  <si>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</si>
  <si>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</si>
  <si>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</si>
  <si>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</si>
  <si>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</si>
  <si>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</si>
  <si>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</si>
  <si>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</si>
  <si>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</si>
  <si>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</si>
  <si>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</si>
  <si>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</si>
  <si>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</si>
  <si>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</si>
  <si>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</si>
  <si>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</si>
  <si>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</si>
  <si>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</si>
  <si>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</si>
  <si>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</si>
  <si>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</si>
  <si>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</si>
  <si>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</si>
  <si>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</si>
  <si>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</si>
  <si>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</si>
  <si>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</si>
  <si>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</si>
  <si>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</si>
  <si>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</si>
  <si>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</si>
  <si>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</si>
  <si>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</si>
  <si>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</si>
  <si>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</si>
  <si>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</si>
  <si>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</si>
  <si>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</si>
  <si>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</si>
  <si>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</si>
  <si>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</si>
  <si>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</si>
  <si>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</si>
  <si>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</si>
  <si>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</si>
  <si>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</si>
  <si>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</si>
  <si>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</si>
  <si>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</si>
  <si>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</si>
  <si>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</si>
  <si>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</si>
  <si>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</si>
  <si>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</si>
  <si>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</si>
  <si>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</si>
  <si>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</si>
  <si>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</si>
  <si>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</si>
  <si>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</si>
  <si>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</si>
  <si>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</si>
  <si>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</si>
  <si>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</si>
  <si>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</si>
  <si>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</si>
  <si>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</si>
  <si>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</si>
  <si>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</si>
  <si>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</si>
  <si>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</si>
  <si>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</si>
  <si>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</si>
  <si>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</si>
  <si>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</si>
  <si>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</si>
  <si>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</si>
  <si>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</si>
  <si>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</si>
  <si>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</si>
  <si>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</si>
  <si>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</si>
  <si>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</si>
  <si>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</si>
  <si>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</si>
  <si>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</si>
  <si>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</si>
  <si>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</si>
  <si>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</si>
  <si>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</si>
  <si>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</si>
  <si>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</si>
  <si>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</si>
  <si>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</si>
  <si>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</si>
  <si>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</si>
  <si>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</si>
  <si>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</si>
  <si>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</si>
  <si>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</si>
  <si>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</si>
  <si>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</si>
  <si>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</si>
  <si>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</si>
  <si>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</si>
  <si>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</si>
  <si>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</si>
  <si>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</si>
  <si>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</si>
  <si>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</si>
  <si>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</si>
  <si>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</si>
  <si>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</si>
  <si>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</si>
  <si>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</si>
  <si>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</si>
  <si>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</si>
  <si>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</si>
  <si>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</si>
  <si>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</si>
  <si>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</si>
  <si>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</si>
  <si>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</si>
  <si>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</si>
  <si>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</si>
  <si>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</si>
  <si>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</si>
  <si>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</si>
  <si>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</si>
  <si>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</si>
  <si>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</si>
  <si>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</si>
  <si>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</si>
  <si>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</si>
  <si>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</si>
  <si>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</si>
  <si>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</si>
  <si>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</si>
  <si>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</si>
  <si>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</si>
  <si>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</si>
  <si>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</si>
  <si>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</si>
  <si>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</si>
  <si>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</si>
  <si>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</si>
  <si>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</si>
  <si>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</si>
  <si>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</si>
  <si>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</si>
  <si>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</si>
  <si>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</si>
  <si>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</si>
  <si>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</si>
  <si>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</si>
  <si>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</si>
  <si>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</si>
  <si>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</si>
  <si>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</si>
  <si>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</si>
  <si>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</si>
  <si>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</si>
  <si>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</si>
  <si>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</si>
  <si>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</si>
  <si>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</si>
  <si>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</si>
  <si>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</si>
  <si>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</si>
  <si>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</si>
  <si>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</si>
  <si>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</si>
  <si>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</si>
  <si>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</si>
  <si>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</si>
  <si>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</si>
  <si>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</si>
  <si>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</si>
  <si>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</si>
  <si>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</si>
  <si>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</si>
  <si>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</si>
  <si>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</si>
  <si>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</si>
  <si>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</si>
  <si>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</si>
  <si>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</si>
  <si>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</si>
  <si>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</si>
  <si>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</si>
  <si>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</si>
  <si>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</si>
  <si>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</si>
  <si>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</si>
  <si>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</si>
  <si>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</si>
  <si>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</si>
  <si>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</si>
  <si>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</si>
  <si>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</si>
  <si>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</si>
  <si>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</si>
  <si>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</si>
  <si>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</si>
  <si>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</si>
  <si>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</si>
  <si>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</si>
  <si>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</si>
  <si>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</si>
  <si>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</si>
  <si>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</si>
  <si>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</si>
  <si>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</si>
  <si>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</si>
  <si>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</si>
  <si>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</si>
  <si>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</si>
  <si>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</si>
  <si>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</si>
  <si>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</si>
  <si>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</si>
  <si>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</si>
  <si>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</si>
  <si>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</si>
  <si>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</si>
  <si>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</si>
  <si>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</si>
  <si>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</si>
  <si>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</si>
  <si>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</si>
  <si>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</si>
  <si>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</si>
  <si>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</si>
  <si>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</si>
  <si>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</si>
  <si>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</si>
  <si>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</si>
  <si>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</si>
  <si>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</si>
  <si>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</si>
  <si>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</si>
  <si>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</si>
  <si>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</si>
  <si>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</si>
  <si>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</si>
  <si>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</si>
  <si>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</si>
  <si>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</si>
  <si>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</si>
  <si>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</si>
  <si>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</si>
  <si>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</si>
  <si>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</si>
  <si>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</si>
  <si>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</si>
  <si>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</si>
  <si>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</si>
  <si>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</si>
  <si>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</si>
  <si>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</si>
  <si>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</si>
  <si>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</si>
  <si>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</si>
  <si>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</si>
  <si>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</si>
  <si>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</si>
  <si>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</si>
  <si>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</si>
  <si>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</si>
  <si>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</si>
  <si>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</si>
  <si>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</si>
  <si>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</si>
  <si>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</si>
  <si>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</si>
  <si>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</si>
  <si>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</si>
  <si>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</si>
  <si>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</si>
  <si>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</si>
  <si>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</si>
  <si>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</si>
  <si>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</si>
  <si>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</si>
  <si>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</si>
  <si>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</si>
  <si>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</si>
  <si>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</si>
  <si>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</si>
  <si>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</si>
  <si>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</si>
  <si>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</si>
  <si>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</si>
  <si>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</si>
  <si>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</si>
  <si>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</si>
  <si>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</si>
  <si>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</si>
  <si>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</si>
  <si>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</si>
  <si>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</si>
  <si>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</si>
  <si>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</si>
  <si>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</si>
  <si>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</si>
  <si>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</si>
  <si>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</si>
  <si>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</si>
  <si>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</si>
  <si>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</si>
  <si>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</si>
  <si>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</si>
  <si>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</si>
  <si>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</si>
  <si>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</si>
  <si>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</si>
  <si>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</si>
  <si>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</si>
  <si>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</si>
  <si>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</si>
  <si>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</si>
  <si>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</si>
  <si>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</si>
  <si>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</si>
  <si>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</si>
  <si>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</si>
  <si>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</si>
  <si>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</si>
  <si>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</si>
  <si>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</si>
  <si>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</si>
  <si>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</si>
  <si>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</si>
  <si>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</si>
  <si>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</si>
  <si>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</si>
  <si>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</si>
  <si>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</si>
  <si>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</si>
  <si>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</si>
  <si>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</si>
  <si>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</si>
  <si>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</si>
  <si>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</si>
  <si>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</si>
  <si>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</si>
  <si>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</si>
  <si>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</si>
  <si>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</si>
  <si>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</si>
  <si>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</si>
  <si>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</si>
  <si>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</si>
  <si>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</si>
  <si>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</si>
  <si>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</si>
  <si>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</si>
  <si>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</si>
  <si>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</si>
  <si>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</si>
  <si>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</si>
  <si>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</si>
  <si>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</si>
  <si>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</si>
  <si>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</si>
  <si>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</si>
  <si>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</si>
  <si>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</si>
  <si>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</si>
  <si>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</si>
  <si>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</si>
  <si>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</si>
  <si>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</si>
  <si>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</si>
  <si>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</si>
  <si>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</si>
  <si>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</si>
  <si>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</si>
  <si>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</si>
  <si>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</si>
  <si>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</si>
  <si>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</si>
  <si>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</si>
  <si>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</si>
  <si>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</si>
  <si>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</si>
  <si>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</si>
  <si>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</si>
  <si>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</si>
  <si>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</si>
  <si>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</si>
  <si>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</si>
  <si>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</si>
  <si>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</si>
  <si>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</si>
  <si>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</si>
  <si>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</si>
  <si>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</si>
  <si>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</si>
  <si>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</si>
  <si>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</si>
  <si>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</si>
  <si>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</si>
  <si>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</si>
  <si>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</si>
  <si>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</si>
  <si>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</si>
  <si>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</si>
  <si>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</si>
  <si>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</si>
  <si>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</si>
  <si>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</si>
  <si>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</si>
  <si>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</si>
  <si>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</si>
  <si>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</si>
  <si>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</si>
  <si>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</si>
  <si>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</si>
  <si>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</si>
  <si>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</si>
  <si>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</si>
  <si>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</si>
  <si>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</si>
  <si>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</si>
  <si>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</si>
  <si>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</si>
  <si>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</si>
  <si>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</si>
  <si>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</si>
  <si>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</si>
  <si>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</si>
  <si>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</si>
  <si>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</si>
  <si>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</si>
  <si>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</si>
  <si>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</si>
  <si>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</si>
  <si>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</si>
  <si>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</si>
  <si>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</si>
  <si>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</si>
  <si>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</si>
  <si>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</si>
  <si>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</si>
  <si>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</si>
  <si>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</si>
  <si>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</si>
  <si>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</si>
  <si>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</si>
  <si>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</si>
  <si>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</si>
  <si>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</si>
  <si>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</si>
  <si>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</si>
  <si>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</si>
  <si>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</si>
  <si>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</si>
  <si>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</si>
  <si>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</si>
  <si>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</si>
  <si>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</si>
  <si>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</si>
  <si>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</si>
  <si>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</si>
  <si>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</si>
  <si>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</si>
  <si>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</si>
  <si>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</si>
  <si>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</si>
  <si>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</si>
  <si>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</si>
  <si>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</si>
  <si>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</si>
  <si>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</si>
  <si>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</si>
  <si>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</si>
  <si>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</si>
  <si>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</si>
  <si>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</si>
  <si>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</si>
  <si>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</si>
  <si>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</si>
  <si>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</si>
  <si>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</si>
  <si>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</si>
  <si>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</si>
  <si>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</si>
  <si>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</si>
  <si>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</si>
  <si>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</si>
  <si>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</si>
  <si>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</si>
  <si>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</si>
  <si>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</si>
  <si>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</si>
  <si>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</si>
  <si>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</si>
  <si>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</si>
  <si>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</si>
  <si>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</si>
  <si>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</si>
  <si>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</si>
  <si>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</si>
  <si>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</si>
  <si>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</si>
  <si>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</si>
  <si>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</si>
  <si>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</si>
  <si>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</si>
  <si>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</si>
  <si>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</si>
  <si>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</si>
  <si>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</si>
  <si>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</si>
  <si>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</si>
  <si>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</si>
  <si>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</si>
  <si>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</si>
  <si>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</si>
  <si>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</si>
  <si>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</si>
  <si>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</si>
  <si>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</si>
  <si>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</si>
  <si>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</si>
  <si>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</si>
  <si>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</si>
  <si>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</si>
  <si>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</si>
  <si>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</si>
  <si>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</si>
  <si>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</si>
  <si>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</si>
  <si>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</si>
  <si>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</si>
  <si>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</si>
  <si>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</si>
  <si>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</si>
  <si>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</si>
  <si>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</si>
  <si>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</si>
  <si>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</si>
  <si>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</si>
  <si>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</si>
  <si>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</si>
  <si>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</si>
  <si>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</si>
  <si>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</si>
  <si>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</si>
  <si>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</si>
  <si>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</si>
  <si>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</si>
  <si>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</si>
  <si>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</si>
  <si>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</si>
  <si>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</si>
  <si>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</si>
  <si>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</si>
  <si>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</si>
  <si>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</si>
  <si>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</si>
  <si>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</si>
  <si>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</si>
  <si>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</si>
  <si>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</si>
  <si>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</si>
  <si>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</si>
  <si>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</si>
  <si>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</si>
  <si>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</si>
  <si>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</si>
  <si>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</si>
  <si>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</si>
  <si>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</si>
  <si>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</si>
  <si>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</si>
  <si>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</si>
  <si>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</si>
  <si>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</si>
  <si>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</si>
  <si>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</si>
  <si>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</si>
  <si>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</si>
  <si>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</si>
  <si>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</si>
  <si>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</si>
  <si>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</si>
  <si>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</si>
  <si>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</si>
  <si>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</si>
  <si>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</si>
  <si>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</si>
  <si>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</si>
  <si>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</si>
  <si>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</si>
  <si>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</si>
  <si>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</si>
  <si>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</si>
  <si>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</si>
  <si>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</si>
  <si>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</si>
  <si>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</si>
  <si>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</si>
  <si>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</si>
  <si>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</si>
  <si>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</si>
  <si>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</si>
  <si>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</si>
  <si>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</si>
  <si>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</si>
  <si>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</si>
  <si>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</si>
  <si>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</si>
  <si>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</si>
  <si>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</si>
  <si>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</si>
  <si>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</si>
  <si>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</si>
  <si>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</si>
  <si>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</si>
  <si>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</si>
  <si>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</si>
  <si>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</si>
  <si>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</si>
  <si>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</si>
  <si>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</si>
  <si>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</si>
  <si>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</si>
  <si>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</si>
  <si>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</si>
  <si>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</si>
  <si>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</si>
  <si>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</si>
  <si>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</si>
  <si>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</si>
  <si>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</si>
  <si>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</si>
  <si>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</si>
  <si>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</si>
  <si>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</si>
  <si>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</si>
  <si>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</si>
  <si>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</si>
  <si>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</si>
  <si>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</si>
  <si>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</si>
  <si>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</si>
  <si>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</si>
  <si>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</si>
  <si>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</si>
  <si>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</si>
  <si>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</si>
  <si>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</si>
  <si>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</si>
  <si>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</si>
  <si>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</si>
  <si>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</si>
  <si>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</si>
  <si>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</si>
  <si>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</si>
  <si>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</si>
  <si>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</si>
  <si>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</si>
  <si>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</si>
  <si>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</si>
  <si>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</si>
  <si>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</si>
  <si>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</si>
  <si>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</si>
  <si>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</si>
  <si>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</si>
  <si>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</si>
  <si>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</si>
  <si>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</si>
  <si>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</si>
  <si>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</si>
  <si>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</si>
  <si>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</si>
  <si>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</si>
  <si>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</si>
  <si>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</si>
  <si>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</si>
  <si>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</si>
  <si>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</si>
  <si>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</si>
  <si>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</si>
  <si>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</si>
  <si>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</si>
  <si>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</si>
  <si>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</si>
  <si>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</si>
  <si>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</si>
  <si>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</si>
  <si>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</si>
  <si>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</si>
  <si>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</si>
  <si>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</si>
  <si>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</si>
  <si>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</si>
  <si>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</si>
  <si>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</si>
  <si>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</si>
  <si>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</si>
  <si>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</si>
  <si>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</si>
  <si>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</si>
  <si>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</si>
  <si>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</si>
  <si>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</si>
  <si>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</si>
  <si>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</si>
  <si>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</si>
  <si>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</si>
  <si>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</si>
  <si>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</si>
  <si>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</si>
  <si>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</si>
  <si>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</si>
  <si>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</si>
  <si>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</si>
  <si>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</si>
  <si>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</si>
  <si>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</si>
  <si>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</si>
  <si>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</si>
  <si>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</si>
  <si>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</si>
  <si>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</si>
  <si>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</si>
  <si>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</si>
  <si>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</si>
  <si>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</si>
  <si>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</si>
  <si>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</si>
  <si>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</si>
  <si>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</si>
  <si>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</si>
  <si>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</si>
  <si>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</si>
  <si>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</si>
  <si>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</si>
  <si>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</si>
  <si>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</si>
  <si>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</si>
  <si>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</si>
  <si>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</si>
  <si>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</si>
  <si>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</si>
  <si>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</si>
  <si>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</si>
  <si>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</si>
  <si>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</si>
  <si>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</si>
  <si>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</si>
  <si>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</si>
  <si>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</si>
  <si>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</si>
  <si>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</si>
  <si>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</si>
  <si>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</si>
  <si>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</si>
  <si>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</si>
  <si>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</si>
  <si>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</si>
  <si>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</si>
  <si>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</si>
  <si>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</si>
  <si>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</si>
  <si>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</si>
  <si>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</si>
  <si>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</si>
  <si>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</si>
  <si>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</si>
  <si>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</si>
  <si>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</si>
  <si>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</si>
  <si>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</si>
  <si>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</si>
  <si>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</si>
  <si>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</si>
  <si>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</si>
  <si>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</si>
  <si>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</si>
  <si>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</si>
  <si>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</si>
  <si>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</si>
  <si>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</si>
  <si>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</si>
  <si>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</si>
  <si>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</si>
  <si>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</si>
  <si>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</si>
  <si>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</si>
  <si>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</si>
  <si>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</si>
  <si>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</si>
  <si>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</si>
  <si>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</si>
  <si>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</si>
  <si>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</si>
  <si>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</si>
  <si>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</si>
  <si>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</si>
  <si>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</si>
  <si>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</si>
  <si>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</si>
  <si>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</si>
  <si>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</si>
  <si>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</si>
  <si>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</si>
  <si>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</si>
  <si>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</si>
  <si>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</si>
  <si>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</si>
  <si>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</si>
  <si>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</si>
  <si>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</si>
  <si>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</si>
  <si>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</si>
  <si>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</si>
  <si>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</si>
  <si>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</si>
  <si>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</si>
  <si>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</si>
  <si>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</si>
  <si>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</si>
  <si>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</si>
  <si>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</si>
  <si>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</si>
  <si>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</si>
  <si>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</si>
  <si>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</si>
  <si>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</si>
  <si>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</si>
  <si>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</si>
  <si>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</si>
  <si>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</si>
  <si>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</si>
  <si>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</si>
  <si>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</si>
  <si>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</si>
  <si>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</si>
  <si>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</si>
  <si>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</si>
  <si>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</si>
  <si>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</si>
  <si>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</si>
  <si>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</si>
  <si>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</si>
  <si>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</si>
  <si>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</si>
  <si>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</si>
  <si>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</si>
  <si>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</si>
  <si>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</si>
  <si>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</si>
  <si>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</si>
  <si>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</si>
  <si>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</si>
  <si>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</si>
  <si>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</si>
  <si>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</si>
  <si>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</si>
  <si>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</si>
  <si>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</si>
  <si>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</si>
  <si>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</si>
  <si>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</si>
  <si>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</si>
  <si>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</si>
  <si>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</si>
  <si>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</si>
  <si>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</si>
  <si>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</si>
  <si>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</si>
  <si>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</si>
  <si>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</si>
  <si>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</si>
  <si>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</si>
  <si>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</si>
  <si>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</si>
  <si>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</si>
  <si>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</si>
  <si>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</si>
  <si>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</si>
  <si>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</si>
  <si>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</si>
  <si>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</si>
  <si>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</si>
  <si>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</si>
  <si>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</si>
  <si>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</si>
  <si>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</si>
  <si>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</si>
  <si>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</si>
  <si>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</si>
  <si>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</si>
  <si>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</si>
  <si>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</si>
  <si>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</si>
  <si>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</si>
  <si>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</si>
  <si>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</si>
  <si>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</si>
  <si>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</si>
  <si>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</si>
  <si>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</si>
  <si>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</si>
  <si>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</si>
  <si>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</si>
  <si>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</si>
  <si>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</si>
  <si>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</si>
  <si>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</si>
  <si>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</si>
  <si>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</si>
  <si>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</si>
  <si>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</si>
  <si>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</si>
  <si>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</si>
  <si>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</si>
  <si>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</si>
  <si>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</si>
  <si>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</si>
  <si>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</si>
  <si>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</si>
  <si>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</si>
  <si>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</si>
  <si>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</si>
  <si>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</si>
  <si>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</si>
  <si>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</si>
  <si>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</si>
  <si>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</si>
  <si>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</si>
  <si>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</si>
  <si>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</si>
  <si>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</si>
  <si>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</si>
  <si>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</si>
  <si>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</si>
  <si>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</si>
  <si>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</si>
  <si>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</si>
  <si>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</si>
  <si>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</si>
  <si>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</si>
  <si>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</si>
  <si>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</si>
  <si>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</si>
  <si>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</si>
  <si>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</si>
  <si>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</si>
  <si>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</si>
  <si>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</si>
  <si>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</si>
  <si>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</si>
  <si>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</si>
  <si>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</si>
  <si>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</si>
  <si>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</si>
  <si>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</si>
  <si>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</si>
  <si>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</si>
  <si>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</si>
  <si>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</si>
  <si>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</si>
  <si>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</si>
  <si>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</si>
  <si>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</si>
  <si>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</si>
  <si>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</si>
  <si>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</si>
  <si>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</si>
  <si>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</si>
  <si>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</si>
  <si>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</si>
  <si>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</si>
  <si>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</si>
  <si>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</si>
  <si>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</si>
  <si>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</si>
  <si>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</si>
  <si>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</si>
  <si>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</si>
  <si>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</si>
  <si>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</si>
  <si>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</si>
  <si>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</si>
  <si>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</si>
  <si>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</si>
  <si>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</si>
  <si>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</si>
  <si>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</si>
  <si>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</si>
  <si>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</si>
  <si>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</si>
  <si>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</si>
  <si>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</si>
  <si>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</si>
  <si>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</si>
  <si>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</si>
  <si>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</si>
  <si>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</si>
  <si>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</si>
  <si>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</si>
  <si>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</si>
  <si>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</si>
  <si>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</si>
  <si>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</si>
  <si>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</si>
  <si>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</si>
  <si>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</si>
  <si>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</si>
  <si>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</si>
  <si>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</si>
  <si>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</si>
  <si>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</si>
  <si>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</si>
  <si>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</si>
  <si>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</si>
  <si>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</si>
  <si>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</si>
  <si>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</si>
  <si>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</si>
  <si>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</si>
  <si>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</si>
  <si>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</si>
  <si>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</si>
  <si>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</si>
  <si>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</si>
  <si>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</si>
  <si>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</si>
  <si>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</si>
  <si>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</si>
  <si>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</si>
  <si>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</si>
  <si>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</si>
  <si>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</si>
  <si>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</si>
  <si>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</si>
  <si>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</si>
  <si>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</si>
  <si>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</si>
  <si>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</si>
  <si>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</si>
  <si>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</si>
  <si>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</si>
  <si>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</si>
  <si>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</si>
  <si>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</si>
  <si>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</si>
  <si>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</si>
  <si>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</si>
  <si>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</si>
  <si>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</si>
  <si>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</si>
  <si>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</si>
  <si>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</si>
  <si>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</si>
  <si>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</si>
  <si>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</si>
  <si>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</si>
  <si>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</si>
  <si>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</si>
  <si>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</si>
  <si>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</si>
  <si>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</si>
  <si>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</si>
  <si>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</si>
  <si>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</si>
  <si>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</si>
  <si>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</si>
  <si>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</si>
  <si>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</si>
  <si>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</si>
  <si>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</si>
  <si>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</si>
  <si>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</si>
  <si>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</si>
  <si>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</si>
  <si>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</si>
  <si>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</si>
  <si>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</si>
  <si>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</si>
  <si>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</si>
  <si>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</si>
  <si>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</si>
  <si>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</si>
  <si>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</si>
  <si>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</si>
  <si>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</si>
  <si>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</si>
  <si>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</si>
  <si>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</si>
  <si>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</si>
  <si>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</si>
  <si>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</si>
  <si>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</si>
  <si>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</si>
  <si>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</si>
  <si>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</si>
  <si>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</si>
  <si>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</si>
  <si>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</si>
  <si>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</si>
  <si>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</si>
  <si>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</si>
  <si>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</si>
  <si>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</si>
  <si>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</si>
  <si>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</si>
  <si>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</si>
  <si>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</si>
  <si>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</si>
  <si>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</si>
  <si>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</si>
  <si>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</si>
  <si>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</si>
  <si>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</si>
  <si>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</si>
  <si>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</si>
  <si>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</si>
  <si>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</si>
  <si>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</si>
  <si>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</si>
  <si>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</si>
  <si>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</si>
  <si>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</si>
  <si>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</si>
  <si>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</si>
  <si>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</si>
  <si>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</si>
  <si>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</si>
  <si>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</si>
  <si>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</si>
  <si>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</si>
  <si>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</si>
  <si>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</si>
  <si>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</si>
  <si>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</si>
  <si>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</si>
  <si>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</si>
  <si>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</si>
  <si>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</si>
  <si>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</si>
  <si>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</si>
  <si>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</si>
  <si>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</si>
  <si>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</si>
  <si>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</si>
  <si>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</si>
  <si>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</si>
  <si>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</si>
  <si>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</si>
  <si>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</si>
  <si>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</si>
  <si>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</si>
  <si>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</si>
  <si>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</si>
  <si>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</si>
  <si>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</si>
  <si>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</si>
  <si>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</si>
  <si>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</si>
  <si>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</si>
  <si>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</si>
  <si>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</si>
  <si>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</si>
  <si>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</si>
  <si>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</si>
  <si>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</si>
  <si>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</si>
  <si>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</si>
  <si>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</si>
  <si>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</si>
  <si>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</si>
  <si>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</si>
  <si>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</si>
  <si>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</si>
  <si>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</si>
  <si>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</si>
  <si>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</si>
  <si>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</si>
  <si>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</si>
  <si>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</si>
  <si>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</si>
  <si>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</si>
  <si>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</si>
  <si>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</si>
  <si>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</si>
  <si>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</si>
  <si>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</si>
  <si>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</si>
  <si>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</si>
  <si>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</si>
  <si>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</si>
  <si>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</si>
  <si>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</si>
  <si>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</si>
  <si>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</si>
  <si>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</si>
  <si>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</si>
  <si>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</si>
  <si>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</si>
  <si>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</si>
  <si>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</si>
  <si>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</si>
  <si>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</si>
  <si>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</si>
  <si>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</si>
  <si>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</si>
  <si>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</si>
  <si>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</si>
  <si>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</si>
  <si>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</si>
  <si>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</si>
  <si>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</si>
  <si>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</si>
  <si>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</si>
  <si>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</si>
  <si>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</si>
  <si>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</si>
  <si>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</si>
  <si>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</si>
  <si>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</si>
  <si>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</si>
  <si>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</si>
  <si>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</si>
  <si>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</si>
  <si>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</si>
  <si>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</si>
  <si>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</si>
  <si>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</si>
  <si>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</si>
  <si>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</si>
  <si>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</si>
  <si>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</si>
  <si>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</si>
  <si>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</si>
  <si>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</si>
  <si>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</si>
  <si>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</si>
  <si>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</si>
  <si>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</si>
  <si>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</si>
  <si>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</si>
  <si>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</si>
  <si>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</si>
  <si>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</si>
  <si>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</si>
  <si>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</si>
  <si>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</si>
  <si>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</si>
  <si>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</si>
  <si>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</si>
  <si>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</si>
  <si>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</si>
  <si>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</si>
  <si>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</si>
  <si>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</si>
  <si>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</si>
  <si>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</si>
  <si>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</si>
  <si>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</si>
  <si>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</si>
  <si>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</si>
  <si>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</si>
  <si>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</si>
  <si>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</si>
  <si>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</si>
  <si>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</si>
  <si>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</si>
  <si>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</si>
  <si>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</si>
  <si>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</si>
  <si>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</si>
  <si>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</si>
  <si>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</si>
  <si>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</si>
  <si>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</si>
  <si>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</si>
  <si>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</si>
  <si>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</si>
  <si>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</si>
  <si>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</si>
  <si>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</si>
  <si>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</si>
  <si>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</si>
  <si>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</si>
  <si>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</si>
  <si>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</si>
  <si>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</si>
  <si>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</si>
  <si>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</si>
  <si>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</si>
  <si>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</si>
  <si>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</si>
  <si>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</si>
  <si>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</si>
  <si>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</si>
  <si>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</si>
  <si>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</si>
  <si>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</si>
  <si>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</si>
  <si>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</si>
  <si>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</si>
  <si>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</si>
  <si>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</si>
  <si>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</si>
  <si>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</si>
  <si>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</si>
  <si>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</si>
  <si>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</si>
  <si>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</si>
  <si>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</si>
  <si>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</si>
  <si>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</si>
  <si>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</si>
  <si>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</si>
  <si>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</si>
  <si>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</si>
  <si>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</si>
  <si>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</si>
  <si>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</si>
  <si>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</si>
  <si>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</si>
  <si>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</si>
  <si>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</si>
  <si>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</si>
  <si>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</si>
  <si>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</si>
  <si>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</si>
  <si>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</si>
  <si>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</si>
  <si>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</si>
  <si>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</si>
  <si>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</si>
  <si>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</si>
  <si>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</si>
  <si>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</si>
  <si>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</si>
  <si>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</si>
  <si>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</si>
  <si>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</si>
  <si>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</si>
  <si>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</si>
  <si>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</si>
  <si>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</si>
  <si>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</si>
  <si>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</si>
  <si>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</si>
  <si>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</si>
  <si>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</si>
  <si>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</si>
  <si>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</si>
  <si>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</si>
  <si>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</si>
  <si>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</si>
  <si>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</si>
  <si>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</si>
  <si>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</si>
  <si>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</si>
  <si>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</si>
  <si>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</si>
  <si>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</si>
  <si>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</si>
  <si>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</si>
  <si>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</si>
  <si>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</si>
  <si>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</si>
  <si>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</si>
  <si>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</si>
  <si>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</si>
  <si>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</si>
  <si>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</si>
  <si>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</si>
  <si>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</si>
  <si>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</si>
  <si>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</si>
  <si>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</si>
  <si>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</si>
  <si>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</si>
  <si>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</si>
  <si>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</si>
  <si>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</si>
  <si>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</si>
  <si>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</si>
  <si>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</si>
  <si>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</si>
  <si>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</si>
  <si>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</si>
  <si>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</si>
  <si>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</si>
  <si>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</si>
  <si>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</si>
  <si>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</si>
  <si>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</si>
  <si>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</si>
  <si>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</si>
  <si>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</si>
  <si>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</si>
  <si>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</si>
  <si>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</si>
  <si>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</si>
  <si>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</si>
  <si>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</si>
  <si>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</si>
  <si>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</si>
  <si>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</si>
  <si>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</si>
  <si>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</si>
  <si>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</si>
  <si>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</si>
  <si>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</si>
  <si>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</si>
  <si>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</si>
  <si>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</si>
  <si>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</si>
  <si>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</si>
  <si>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</si>
  <si>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</si>
  <si>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</si>
  <si>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</si>
  <si>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</si>
  <si>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</si>
  <si>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</si>
  <si>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</si>
  <si>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</si>
  <si>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</si>
  <si>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</si>
  <si>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</si>
  <si>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</si>
  <si>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</si>
  <si>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</si>
  <si>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</si>
  <si>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</si>
  <si>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</si>
  <si>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</si>
  <si>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</si>
  <si>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</si>
  <si>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</si>
  <si>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</si>
  <si>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</si>
  <si>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</si>
  <si>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</si>
  <si>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</si>
  <si>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</si>
  <si>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</si>
  <si>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</si>
  <si>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</si>
  <si>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</si>
  <si>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</si>
  <si>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</si>
  <si>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</si>
  <si>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</si>
  <si>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</si>
  <si>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</si>
  <si>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</si>
  <si>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</si>
  <si>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</si>
  <si>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</si>
  <si>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</si>
  <si>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</si>
  <si>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</si>
  <si>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</si>
  <si>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</si>
  <si>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</si>
  <si>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</si>
  <si>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</si>
  <si>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</si>
  <si>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</si>
  <si>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</si>
  <si>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</si>
  <si>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</si>
  <si>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</si>
  <si>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</si>
  <si>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</si>
  <si>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</si>
  <si>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</si>
  <si>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</si>
  <si>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</si>
  <si>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</si>
  <si>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</si>
  <si>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</si>
  <si>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</si>
  <si>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</si>
  <si>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</si>
  <si>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</si>
  <si>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</si>
  <si>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</si>
  <si>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</si>
  <si>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</si>
  <si>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</si>
  <si>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</si>
  <si>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</si>
  <si>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</si>
  <si>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</si>
  <si>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</si>
  <si>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</si>
  <si>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</si>
  <si>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</si>
  <si>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</si>
  <si>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</si>
  <si>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</si>
  <si>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</si>
  <si>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</si>
  <si>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</si>
  <si>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</si>
  <si>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</si>
  <si>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</si>
  <si>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</si>
  <si>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</si>
  <si>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</si>
  <si>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</si>
  <si>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</si>
  <si>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</si>
  <si>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</si>
  <si>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</si>
  <si>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</si>
  <si>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</si>
  <si>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</si>
  <si>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</si>
  <si>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</si>
  <si>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</si>
  <si>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</si>
  <si>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</si>
  <si>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</si>
  <si>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</si>
  <si>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</si>
  <si>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</si>
  <si>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</si>
  <si>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</si>
  <si>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</si>
  <si>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</si>
  <si>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</si>
  <si>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</si>
  <si>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</si>
  <si>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</si>
  <si>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</si>
  <si>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</si>
  <si>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</si>
  <si>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</si>
  <si>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</si>
  <si>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</si>
  <si>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</si>
  <si>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</si>
  <si>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</si>
  <si>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</si>
  <si>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</si>
  <si>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</si>
  <si>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</si>
  <si>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</si>
  <si>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</si>
  <si>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</si>
  <si>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</si>
  <si>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</si>
  <si>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</si>
  <si>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</si>
  <si>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</si>
  <si>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</si>
  <si>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</si>
  <si>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</si>
  <si>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</si>
  <si>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</si>
  <si>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</si>
  <si>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</si>
  <si>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</si>
  <si>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</si>
  <si>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</si>
  <si>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</si>
  <si>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</si>
  <si>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</si>
  <si>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</si>
  <si>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</si>
  <si>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</si>
  <si>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</si>
  <si>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</si>
  <si>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</si>
  <si>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</si>
  <si>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</si>
  <si>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</si>
  <si>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</si>
  <si>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</si>
  <si>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</si>
  <si>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</si>
  <si>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</si>
  <si>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</si>
  <si>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</si>
  <si>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</si>
  <si>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</si>
  <si>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</si>
  <si>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</si>
  <si>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</si>
  <si>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</si>
  <si>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</si>
  <si>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</si>
  <si>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</si>
  <si>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</si>
  <si>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</si>
  <si>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</si>
  <si>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</si>
  <si>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</si>
  <si>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</si>
  <si>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</si>
  <si>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</si>
  <si>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</si>
  <si>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</si>
  <si>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</si>
  <si>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</si>
  <si>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</si>
  <si>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</si>
  <si>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</si>
  <si>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</si>
  <si>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</si>
  <si>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</si>
  <si>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</si>
  <si>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</si>
  <si>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</si>
  <si>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</si>
  <si>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</si>
  <si>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</si>
  <si>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</si>
  <si>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</si>
  <si>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</si>
  <si>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</si>
  <si>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</si>
  <si>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</si>
  <si>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</si>
  <si>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</si>
  <si>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</si>
  <si>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</si>
  <si>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</si>
  <si>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</si>
  <si>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</si>
  <si>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</si>
  <si>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</si>
  <si>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</si>
  <si>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</si>
  <si>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</si>
  <si>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</si>
  <si>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</si>
  <si>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</si>
  <si>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</si>
  <si>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</si>
  <si>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</si>
  <si>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</si>
  <si>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</si>
  <si>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</si>
  <si>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</si>
  <si>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</si>
  <si>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</si>
  <si>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</si>
  <si>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</si>
  <si>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</si>
  <si>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</si>
  <si>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</si>
  <si>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</si>
  <si>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</si>
  <si>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</si>
  <si>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</si>
  <si>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</si>
  <si>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</si>
  <si>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</si>
  <si>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</si>
  <si>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</si>
  <si>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</si>
  <si>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</si>
  <si>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</si>
  <si>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</si>
  <si>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</si>
  <si>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</si>
  <si>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</si>
  <si>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</si>
  <si>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</si>
  <si>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</si>
  <si>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</si>
  <si>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</si>
  <si>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</si>
  <si>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</si>
  <si>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</si>
  <si>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</si>
  <si>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</si>
  <si>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</si>
  <si>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</si>
  <si>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</si>
  <si>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</si>
  <si>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</si>
  <si>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</si>
  <si>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</si>
  <si>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</si>
  <si>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</si>
  <si>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</si>
  <si>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</si>
  <si>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</si>
  <si>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</si>
  <si>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</si>
  <si>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</si>
  <si>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</si>
  <si>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</si>
  <si>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</si>
  <si>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</si>
  <si>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</si>
  <si>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</si>
  <si>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</si>
  <si>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</si>
  <si>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</si>
  <si>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</si>
  <si>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</si>
  <si>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</si>
  <si>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</si>
  <si>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</si>
  <si>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</si>
  <si>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</si>
  <si>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</si>
  <si>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</si>
  <si>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</si>
  <si>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</si>
  <si>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</si>
  <si>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</si>
  <si>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</si>
  <si>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</si>
  <si>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</si>
  <si>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</si>
  <si>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</si>
  <si>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</si>
  <si>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</si>
  <si>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</si>
  <si>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</si>
  <si>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</si>
  <si>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</si>
  <si>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</si>
  <si>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</si>
  <si>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</si>
  <si>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</si>
  <si>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</si>
  <si>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</si>
  <si>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</si>
  <si>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</si>
  <si>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</si>
  <si>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</si>
  <si>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</si>
  <si>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</si>
  <si>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</si>
  <si>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</si>
  <si>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</si>
  <si>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</si>
  <si>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</si>
  <si>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</si>
  <si>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</si>
  <si>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</si>
  <si>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</si>
  <si>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</si>
  <si>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</si>
  <si>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</si>
  <si>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</si>
  <si>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</si>
  <si>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</si>
  <si>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</si>
  <si>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</si>
  <si>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</si>
  <si>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</si>
  <si>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</si>
  <si>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</si>
  <si>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</si>
  <si>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</si>
  <si>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</si>
  <si>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</si>
  <si>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</si>
  <si>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</si>
  <si>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</si>
  <si>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</si>
  <si>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</si>
  <si>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</si>
  <si>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</si>
  <si>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</si>
  <si>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</si>
  <si>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</si>
  <si>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</si>
  <si>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</si>
  <si>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</si>
  <si>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</si>
  <si>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</si>
  <si>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</si>
  <si>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</si>
  <si>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</si>
  <si>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</si>
  <si>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</si>
  <si>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</si>
  <si>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</si>
  <si>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</si>
  <si>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</si>
  <si>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</si>
  <si>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</si>
  <si>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</si>
  <si>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</si>
  <si>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</si>
  <si>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</si>
  <si>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</si>
  <si>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</si>
  <si>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</si>
  <si>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</si>
  <si>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</si>
  <si>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</si>
  <si>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</si>
  <si>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</si>
  <si>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</si>
  <si>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</si>
  <si>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</si>
  <si>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</si>
  <si>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</si>
  <si>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</si>
  <si>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</si>
  <si>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</si>
  <si>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</si>
  <si>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</si>
  <si>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</si>
  <si>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</si>
  <si>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</si>
  <si>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</si>
  <si>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</si>
  <si>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</si>
  <si>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</si>
  <si>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</si>
  <si>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</si>
  <si>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</si>
  <si>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</si>
  <si>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</si>
  <si>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</si>
  <si>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</si>
  <si>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</si>
  <si>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</si>
  <si>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</si>
  <si>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</si>
  <si>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</si>
  <si>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</si>
  <si>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</si>
  <si>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</si>
  <si>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</si>
  <si>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</si>
  <si>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</si>
  <si>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</si>
  <si>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</si>
  <si>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</si>
  <si>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</si>
  <si>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</si>
  <si>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</si>
  <si>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</si>
  <si>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</si>
  <si>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</si>
  <si>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</si>
  <si>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</si>
  <si>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</si>
  <si>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</si>
  <si>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</si>
  <si>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</si>
  <si>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</si>
  <si>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</si>
  <si>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</si>
  <si>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</si>
  <si>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</si>
  <si>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</si>
  <si>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</si>
  <si>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</si>
  <si>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</si>
  <si>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</si>
  <si>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</si>
  <si>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</si>
  <si>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</si>
  <si>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</si>
  <si>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</si>
  <si>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</si>
  <si>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</si>
  <si>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</si>
  <si>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</si>
  <si>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</si>
  <si>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</si>
  <si>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</si>
  <si>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</si>
  <si>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</si>
  <si>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</si>
  <si>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</si>
  <si>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</si>
  <si>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</si>
  <si>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</si>
  <si>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</si>
  <si>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</si>
  <si>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</si>
  <si>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</si>
  <si>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</si>
  <si>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</si>
  <si>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</si>
  <si>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</si>
  <si>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</si>
  <si>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</si>
  <si>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</si>
  <si>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</si>
  <si>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</si>
  <si>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</si>
  <si>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</si>
  <si>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</si>
  <si>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</si>
  <si>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</si>
  <si>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</si>
  <si>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</si>
  <si>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</si>
  <si>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</si>
  <si>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</si>
  <si>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</si>
  <si>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</si>
  <si>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</si>
  <si>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</si>
  <si>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</si>
  <si>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</si>
  <si>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</si>
  <si>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</si>
  <si>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</si>
  <si>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</si>
  <si>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</si>
  <si>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</si>
  <si>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</si>
  <si>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</si>
  <si>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</si>
  <si>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</si>
  <si>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</si>
  <si>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</si>
  <si>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</si>
  <si>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</si>
  <si>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</si>
  <si>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</si>
  <si>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</si>
  <si>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</si>
  <si>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</si>
  <si>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</si>
  <si>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</si>
  <si>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</si>
  <si>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</si>
  <si>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</si>
  <si>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</si>
  <si>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</si>
  <si>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</si>
  <si>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</si>
  <si>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</si>
  <si>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</si>
  <si>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</si>
  <si>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</si>
  <si>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</si>
  <si>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</si>
  <si>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</si>
  <si>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</si>
  <si>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</si>
  <si>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</si>
  <si>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</si>
  <si>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</si>
  <si>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</si>
  <si>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</si>
  <si>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</si>
  <si>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</si>
  <si>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</si>
  <si>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</si>
  <si>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</si>
  <si>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</si>
  <si>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</si>
  <si>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</si>
  <si>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</si>
  <si>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</si>
  <si>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</si>
  <si>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</si>
  <si>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</si>
  <si>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</si>
  <si>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</si>
  <si>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</si>
  <si>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</si>
  <si>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</si>
  <si>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</si>
  <si>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</si>
  <si>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</si>
  <si>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</si>
  <si>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</si>
  <si>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</si>
  <si>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</si>
  <si>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</si>
  <si>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</si>
  <si>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</si>
  <si>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</si>
  <si>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</si>
  <si>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</si>
  <si>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</si>
  <si>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</si>
  <si>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</si>
  <si>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</si>
  <si>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</si>
  <si>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</si>
  <si>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</si>
  <si>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</si>
  <si>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</si>
  <si>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</si>
  <si>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</si>
  <si>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</si>
  <si>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</si>
  <si>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</si>
  <si>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</si>
  <si>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</si>
  <si>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</si>
  <si>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</si>
  <si>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</si>
  <si>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</si>
  <si>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</si>
  <si>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</si>
  <si>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</si>
  <si>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</si>
  <si>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</si>
  <si>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</si>
  <si>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</si>
  <si>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</si>
  <si>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</si>
  <si>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</si>
  <si>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</si>
  <si>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</si>
  <si>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</si>
  <si>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</si>
  <si>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</si>
  <si>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</si>
  <si>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</si>
  <si>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</si>
  <si>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</si>
  <si>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</si>
  <si>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</si>
  <si>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</si>
  <si>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</si>
  <si>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</si>
  <si>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</si>
  <si>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</si>
  <si>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</si>
  <si>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</si>
  <si>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</si>
  <si>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</si>
  <si>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</si>
  <si>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</si>
  <si>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</si>
  <si>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</si>
  <si>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</si>
  <si>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</si>
  <si>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</si>
  <si>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</si>
  <si>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</si>
  <si>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</si>
  <si>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</si>
  <si>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</si>
  <si>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</si>
  <si>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</si>
  <si>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</si>
  <si>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</si>
  <si>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</si>
  <si>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</si>
  <si>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</si>
  <si>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</si>
  <si>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</si>
  <si>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</si>
  <si>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</si>
  <si>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</si>
  <si>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</si>
  <si>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</si>
  <si>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</si>
  <si>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</si>
  <si>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</si>
  <si>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</si>
  <si>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</si>
  <si>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</si>
  <si>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</si>
  <si>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</si>
  <si>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</si>
  <si>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</si>
  <si>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</si>
  <si>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</si>
  <si>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</si>
  <si>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</si>
  <si>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</si>
  <si>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</si>
  <si>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</si>
  <si>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</si>
  <si>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</si>
  <si>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</si>
  <si>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</si>
  <si>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</si>
  <si>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</si>
  <si>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</si>
  <si>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</si>
  <si>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</si>
  <si>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</si>
  <si>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</si>
  <si>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</si>
  <si>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</si>
  <si>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</si>
  <si>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</si>
  <si>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</si>
  <si>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</si>
  <si>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</si>
  <si>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</si>
  <si>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</si>
  <si>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</si>
  <si>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</si>
  <si>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</si>
  <si>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</si>
  <si>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</si>
  <si>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</si>
  <si>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</si>
  <si>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</si>
  <si>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</si>
  <si>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</si>
  <si>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</si>
  <si>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</si>
  <si>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</si>
  <si>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</si>
  <si>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</si>
  <si>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</si>
  <si>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</si>
  <si>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</si>
  <si>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</si>
  <si>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</si>
  <si>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</si>
  <si>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</si>
  <si>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</si>
  <si>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</si>
  <si>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</si>
  <si>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</si>
  <si>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</si>
  <si>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</si>
  <si>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</si>
  <si>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</si>
  <si>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</si>
  <si>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</si>
  <si>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</si>
  <si>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</si>
  <si>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</si>
  <si>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</si>
  <si>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</si>
  <si>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</si>
  <si>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</si>
  <si>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</si>
  <si>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</si>
  <si>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</si>
  <si>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</si>
  <si>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</si>
  <si>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</si>
  <si>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</si>
  <si>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</si>
  <si>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</si>
  <si>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</si>
  <si>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</si>
  <si>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</si>
  <si>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</si>
  <si>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</si>
  <si>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</si>
  <si>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</si>
  <si>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</si>
  <si>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</si>
  <si>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</si>
  <si>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</si>
  <si>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</si>
  <si>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</si>
  <si>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</si>
  <si>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</si>
  <si>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</si>
  <si>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</si>
  <si>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</si>
  <si>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</si>
  <si>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</si>
  <si>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</si>
  <si>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</si>
  <si>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</si>
  <si>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</si>
  <si>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</si>
  <si>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</si>
  <si>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</si>
  <si>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</si>
  <si>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</si>
  <si>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</si>
  <si>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</si>
  <si>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</si>
  <si>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</si>
  <si>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</si>
  <si>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</si>
  <si>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</si>
  <si>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</si>
  <si>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</si>
  <si>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</si>
  <si>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</si>
  <si>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</si>
  <si>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</si>
  <si>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</si>
  <si>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</si>
  <si>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</si>
  <si>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</si>
  <si>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</si>
  <si>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</si>
  <si>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</si>
  <si>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</si>
  <si>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</si>
  <si>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</si>
  <si>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</si>
  <si>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</si>
  <si>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</si>
  <si>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</si>
  <si>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</si>
  <si>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</si>
  <si>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</si>
  <si>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</si>
  <si>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</si>
  <si>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</si>
  <si>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</si>
  <si>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</si>
  <si>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</si>
  <si>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</si>
  <si>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</si>
  <si>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</si>
  <si>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</si>
  <si>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</si>
  <si>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</si>
  <si>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</si>
  <si>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</si>
  <si>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</si>
  <si>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</si>
  <si>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</si>
  <si>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</si>
  <si>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</si>
  <si>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</si>
  <si>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</si>
  <si>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</si>
  <si>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</si>
  <si>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</si>
  <si>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</si>
  <si>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</si>
  <si>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</si>
  <si>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</si>
  <si>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</si>
  <si>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</si>
  <si>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</si>
  <si>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</si>
  <si>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</si>
  <si>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</si>
  <si>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</si>
  <si>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</si>
  <si>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</si>
  <si>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</si>
  <si>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</si>
  <si>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</si>
  <si>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</si>
  <si>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</si>
  <si>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</si>
  <si>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</si>
  <si>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</si>
  <si>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</si>
  <si>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</si>
  <si>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</si>
  <si>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</si>
  <si>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</si>
  <si>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</si>
  <si>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</si>
  <si>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</si>
  <si>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</si>
  <si>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</si>
  <si>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</si>
  <si>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</si>
  <si>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</si>
  <si>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</si>
  <si>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</si>
  <si>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</si>
  <si>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</si>
  <si>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</si>
  <si>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</si>
  <si>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</si>
  <si>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</si>
  <si>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</si>
  <si>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</si>
  <si>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</si>
  <si>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</si>
  <si>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</si>
  <si>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</si>
  <si>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</si>
  <si>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</si>
  <si>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</si>
  <si>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</si>
  <si>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</si>
  <si>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</si>
  <si>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</si>
  <si>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</si>
  <si>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</si>
  <si>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</si>
  <si>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</si>
  <si>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</si>
  <si>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</si>
  <si>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</si>
  <si>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</si>
  <si>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</si>
  <si>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</si>
  <si>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</si>
  <si>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</si>
  <si>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</si>
  <si>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</si>
  <si>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</si>
  <si>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</si>
  <si>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</si>
  <si>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</si>
  <si>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</si>
  <si>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</si>
  <si>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</si>
  <si>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</si>
  <si>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</si>
  <si>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</si>
  <si>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</si>
  <si>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</si>
  <si>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</si>
  <si>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</si>
  <si>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</si>
  <si>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</si>
  <si>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</si>
  <si>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</si>
  <si>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</si>
  <si>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</si>
  <si>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</si>
  <si>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</si>
  <si>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</si>
  <si>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</si>
  <si>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</si>
  <si>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</si>
  <si>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</si>
  <si>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</si>
  <si>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</si>
  <si>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</si>
  <si>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</si>
  <si>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</si>
  <si>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</si>
  <si>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</si>
  <si>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</si>
  <si>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</si>
  <si>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</si>
  <si>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</si>
  <si>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</si>
  <si>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</si>
  <si>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</si>
  <si>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</si>
  <si>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</si>
  <si>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</si>
  <si>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</si>
  <si>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</si>
  <si>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</si>
  <si>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</si>
  <si>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</si>
  <si>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</si>
  <si>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</si>
  <si>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</si>
  <si>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</si>
  <si>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</si>
  <si>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</si>
  <si>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</si>
  <si>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</si>
  <si>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</si>
  <si>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</si>
  <si>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</si>
  <si>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</si>
  <si>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</si>
  <si>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</si>
  <si>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</si>
  <si>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</si>
  <si>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</si>
  <si>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</si>
  <si>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</si>
  <si>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</si>
  <si>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</si>
  <si>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</si>
  <si>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</si>
  <si>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</si>
  <si>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</si>
  <si>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</si>
  <si>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</si>
  <si>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</si>
  <si>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</si>
  <si>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</si>
  <si>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</si>
  <si>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</si>
  <si>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</si>
  <si>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</si>
  <si>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</si>
  <si>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</si>
  <si>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</si>
  <si>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</si>
  <si>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</si>
  <si>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</si>
  <si>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</si>
  <si>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</si>
  <si>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</si>
  <si>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</si>
  <si>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</si>
  <si>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</si>
  <si>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</si>
  <si>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</si>
  <si>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</si>
  <si>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</si>
  <si>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</si>
  <si>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</si>
  <si>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</si>
  <si>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</si>
  <si>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</si>
  <si>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</si>
  <si>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</si>
  <si>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</si>
  <si>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</si>
  <si>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</si>
  <si>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</si>
  <si>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</si>
  <si>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</si>
  <si>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</si>
  <si>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</si>
  <si>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</si>
  <si>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</si>
  <si>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</si>
  <si>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</si>
  <si>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</si>
  <si>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</si>
  <si>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</si>
  <si>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</si>
  <si>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</si>
  <si>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</si>
  <si>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</si>
  <si>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</si>
  <si>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</si>
  <si>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</si>
  <si>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</si>
  <si>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</si>
  <si>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</si>
  <si>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</si>
  <si>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</si>
  <si>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</si>
  <si>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</si>
  <si>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</si>
  <si>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</si>
  <si>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</si>
  <si>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</si>
  <si>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</si>
  <si>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</si>
  <si>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</si>
  <si>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</si>
  <si>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</si>
  <si>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</si>
  <si>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</si>
  <si>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</si>
  <si>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</si>
  <si>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</si>
  <si>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</si>
  <si>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</si>
  <si>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</si>
  <si>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</si>
  <si>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</si>
  <si>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</si>
  <si>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</si>
  <si>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</si>
  <si>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</si>
  <si>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</si>
  <si>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</si>
  <si>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</si>
  <si>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</si>
  <si>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</si>
  <si>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</si>
  <si>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</si>
  <si>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</si>
  <si>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</si>
  <si>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</si>
  <si>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</si>
  <si>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</si>
  <si>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</si>
  <si>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</si>
  <si>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</si>
  <si>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</si>
  <si>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</si>
  <si>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</si>
  <si>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</si>
  <si>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</si>
  <si>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</si>
  <si>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</si>
  <si>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</si>
  <si>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</si>
  <si>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</si>
  <si>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</si>
  <si>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</si>
  <si>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</si>
  <si>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</si>
  <si>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</si>
  <si>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</si>
  <si>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</si>
  <si>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</si>
  <si>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</si>
  <si>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</si>
  <si>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</si>
  <si>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</si>
  <si>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</si>
  <si>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</si>
  <si>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</si>
  <si>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</si>
  <si>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</si>
  <si>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</si>
  <si>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</si>
  <si>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</si>
  <si>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</si>
  <si>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</si>
  <si>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</si>
  <si>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</si>
  <si>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</si>
  <si>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</si>
  <si>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</si>
  <si>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</si>
  <si>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</si>
  <si>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</si>
  <si>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</si>
  <si>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</si>
  <si>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</si>
  <si>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</si>
  <si>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</si>
  <si>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</si>
  <si>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</si>
  <si>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</si>
  <si>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</si>
  <si>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</si>
  <si>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</si>
  <si>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</si>
  <si>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</si>
  <si>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</si>
  <si>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</si>
  <si>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</si>
  <si>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</si>
  <si>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</si>
  <si>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</si>
  <si>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</si>
  <si>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</si>
  <si>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</si>
  <si>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</si>
  <si>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</si>
  <si>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</si>
  <si>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</si>
  <si>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</si>
  <si>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</si>
  <si>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</si>
  <si>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</si>
  <si>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</si>
  <si>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</si>
  <si>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</si>
  <si>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</si>
  <si>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</si>
  <si>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</si>
  <si>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</si>
  <si>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</si>
  <si>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</si>
  <si>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</si>
  <si>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</si>
  <si>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</si>
  <si>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</si>
  <si>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</si>
  <si>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</si>
  <si>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</si>
  <si>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</si>
  <si>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</si>
  <si>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</si>
  <si>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</si>
  <si>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</si>
  <si>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</si>
  <si>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</si>
  <si>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</si>
  <si>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</si>
  <si>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</si>
  <si>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</si>
  <si>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</si>
  <si>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</si>
  <si>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</si>
  <si>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</si>
  <si>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</si>
  <si>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</si>
  <si>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</si>
  <si>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</si>
  <si>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</si>
  <si>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</si>
  <si>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</si>
  <si>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</si>
  <si>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</si>
  <si>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</si>
  <si>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</si>
  <si>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</si>
  <si>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</si>
  <si>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</si>
  <si>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</si>
  <si>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</si>
  <si>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</si>
  <si>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</si>
  <si>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</si>
  <si>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</si>
  <si>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</si>
  <si>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</si>
  <si>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</si>
  <si>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</si>
  <si>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</si>
  <si>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</si>
  <si>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</si>
  <si>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</si>
  <si>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</si>
  <si>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</si>
  <si>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</si>
  <si>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</si>
  <si>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</si>
  <si>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</si>
  <si>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</si>
  <si>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</si>
  <si>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</si>
  <si>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</si>
  <si>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</si>
  <si>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</si>
  <si>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</si>
  <si>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</si>
  <si>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</si>
  <si>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</si>
  <si>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</si>
  <si>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</si>
  <si>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</si>
  <si>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</si>
  <si>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</si>
  <si>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</si>
  <si>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</si>
  <si>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</si>
  <si>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</si>
  <si>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</si>
  <si>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</si>
  <si>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</si>
  <si>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</si>
  <si>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</si>
  <si>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</si>
  <si>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</si>
  <si>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</si>
  <si>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</si>
  <si>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</si>
  <si>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</si>
  <si>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</si>
  <si>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</si>
  <si>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</si>
  <si>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</si>
  <si>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</si>
  <si>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</si>
  <si>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</si>
  <si>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</si>
  <si>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</si>
  <si>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</si>
  <si>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</si>
  <si>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</si>
  <si>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</si>
  <si>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</si>
  <si>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</si>
  <si>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</si>
  <si>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</si>
  <si>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</si>
  <si>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</si>
  <si>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</si>
  <si>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</si>
  <si>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</si>
  <si>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</si>
  <si>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</si>
  <si>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</si>
  <si>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</si>
  <si>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</si>
  <si>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</si>
  <si>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</si>
  <si>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</si>
  <si>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</si>
  <si>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</si>
  <si>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</si>
  <si>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</si>
  <si>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</si>
  <si>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</si>
  <si>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</si>
  <si>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</si>
  <si>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</si>
  <si>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</si>
  <si>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</si>
  <si>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</si>
  <si>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</si>
  <si>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</si>
  <si>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</si>
  <si>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</si>
  <si>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</si>
  <si>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</si>
  <si>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</si>
  <si>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</si>
  <si>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</si>
  <si>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</si>
  <si>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</si>
  <si>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</si>
  <si>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</si>
  <si>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</si>
  <si>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</si>
  <si>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</si>
  <si>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</si>
  <si>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</si>
  <si>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</si>
  <si>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</si>
  <si>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</si>
  <si>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</si>
  <si>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</si>
  <si>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</si>
  <si>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</si>
  <si>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</si>
  <si>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</si>
  <si>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</si>
  <si>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</si>
  <si>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</si>
  <si>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</si>
  <si>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</si>
  <si>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</si>
  <si>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</si>
  <si>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</si>
  <si>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</si>
  <si>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</si>
  <si>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</si>
  <si>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</si>
  <si>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</si>
  <si>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</si>
  <si>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</si>
  <si>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</si>
  <si>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</si>
  <si>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</si>
  <si>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</si>
  <si>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</si>
  <si>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</si>
  <si>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</si>
  <si>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</si>
  <si>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</si>
  <si>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</si>
  <si>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</si>
  <si>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</si>
  <si>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</si>
  <si>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</si>
  <si>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</si>
  <si>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</si>
  <si>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</si>
  <si>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</si>
  <si>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</si>
  <si>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</si>
  <si>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</si>
  <si>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</si>
  <si>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</si>
  <si>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</si>
  <si>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</si>
  <si>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</si>
  <si>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</si>
  <si>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</si>
  <si>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</si>
  <si>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</si>
  <si>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</si>
  <si>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</si>
  <si>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</si>
  <si>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</si>
  <si>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</si>
  <si>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</si>
  <si>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</si>
  <si>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</si>
  <si>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</si>
  <si>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</si>
  <si>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</si>
  <si>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</si>
  <si>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</si>
  <si>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</si>
  <si>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</si>
  <si>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</si>
  <si>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</si>
  <si>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</si>
  <si>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</si>
  <si>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</si>
  <si>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</si>
  <si>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</si>
  <si>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</si>
  <si>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</si>
  <si>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</si>
  <si>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</si>
  <si>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</si>
  <si>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</si>
  <si>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</si>
  <si>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</si>
  <si>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</si>
  <si>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</si>
  <si>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</si>
  <si>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</si>
  <si>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</si>
  <si>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</si>
  <si>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</si>
  <si>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</si>
  <si>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</si>
  <si>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</si>
  <si>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</si>
  <si>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</si>
  <si>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</si>
  <si>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</si>
  <si>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</si>
  <si>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</si>
  <si>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</si>
  <si>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</si>
  <si>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</si>
  <si>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</si>
  <si>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</si>
  <si>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</si>
  <si>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</si>
  <si>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</si>
  <si>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</si>
  <si>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</si>
  <si>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</si>
  <si>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</si>
  <si>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</si>
  <si>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</si>
  <si>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</si>
  <si>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</si>
  <si>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</si>
  <si>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</si>
  <si>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</si>
  <si>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</si>
  <si>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</si>
  <si>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</si>
  <si>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</si>
  <si>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</si>
  <si>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</si>
  <si>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</si>
  <si>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</si>
  <si>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</si>
  <si>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</si>
  <si>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</si>
  <si>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</si>
  <si>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</si>
  <si>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</si>
  <si>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</si>
  <si>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</si>
  <si>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</si>
  <si>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</si>
  <si>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</si>
  <si>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</si>
  <si>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</si>
  <si>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</si>
  <si>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</si>
  <si>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</si>
  <si>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</si>
  <si>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</si>
  <si>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</si>
  <si>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</si>
  <si>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</si>
  <si>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</si>
  <si>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</si>
  <si>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</si>
  <si>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</si>
  <si>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</si>
  <si>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</si>
  <si>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</si>
  <si>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</si>
  <si>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</si>
  <si>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</si>
  <si>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</si>
  <si>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</si>
  <si>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</si>
  <si>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</si>
  <si>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</si>
  <si>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</si>
  <si>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</si>
  <si>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</si>
  <si>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</si>
  <si>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</si>
  <si>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</si>
  <si>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</si>
  <si>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</si>
  <si>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</si>
  <si>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</si>
  <si>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</si>
  <si>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</si>
  <si>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</si>
  <si>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</si>
  <si>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</si>
  <si>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</si>
  <si>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</si>
  <si>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</si>
  <si>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</si>
  <si>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</si>
  <si>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</si>
  <si>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</si>
  <si>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</si>
  <si>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</si>
  <si>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</si>
  <si>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</si>
  <si>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</si>
  <si>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</si>
  <si>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</si>
  <si>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</si>
  <si>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</si>
  <si>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</si>
  <si>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</si>
  <si>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</si>
  <si>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</si>
  <si>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</si>
  <si>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</si>
  <si>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</si>
  <si>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</si>
  <si>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</si>
  <si>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</si>
  <si>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</si>
  <si>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</si>
  <si>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</si>
  <si>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</si>
  <si>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</si>
  <si>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</si>
  <si>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</si>
  <si>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</si>
  <si>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</si>
  <si>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</si>
  <si>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</si>
  <si>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</si>
  <si>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</si>
  <si>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</si>
  <si>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</si>
  <si>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</si>
  <si>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</si>
  <si>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</si>
  <si>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</si>
  <si>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</si>
  <si>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</si>
  <si>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</si>
  <si>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</si>
  <si>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</si>
  <si>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</si>
  <si>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</si>
  <si>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</si>
  <si>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</si>
  <si>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</si>
  <si>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</si>
  <si>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</si>
  <si>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</si>
  <si>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</si>
  <si>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</si>
  <si>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</si>
  <si>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</si>
  <si>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</si>
  <si>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</si>
  <si>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</si>
  <si>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</si>
  <si>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</si>
  <si>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</si>
  <si>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</si>
  <si>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</si>
  <si>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</si>
  <si>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</si>
  <si>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</si>
  <si>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</si>
  <si>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</si>
  <si>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</si>
  <si>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</si>
  <si>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</si>
  <si>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</si>
  <si>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</si>
  <si>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</si>
  <si>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</si>
  <si>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</si>
  <si>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</si>
  <si>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</si>
  <si>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</si>
  <si>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</si>
  <si>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</si>
  <si>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</si>
  <si>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</si>
  <si>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</si>
  <si>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</si>
  <si>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</si>
  <si>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</si>
  <si>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</si>
  <si>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</si>
  <si>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</si>
  <si>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</si>
  <si>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</si>
  <si>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</si>
  <si>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</si>
  <si>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</si>
  <si>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</si>
  <si>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</si>
  <si>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</si>
  <si>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</si>
  <si>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</si>
  <si>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</si>
  <si>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</si>
  <si>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</si>
  <si>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</si>
  <si>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</si>
  <si>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</si>
  <si>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</si>
  <si>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</si>
  <si>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</si>
  <si>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</si>
  <si>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</si>
  <si>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</si>
  <si>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</si>
  <si>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</si>
  <si>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</si>
  <si>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</si>
  <si>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</si>
  <si>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</si>
  <si>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</si>
  <si>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</si>
  <si>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</si>
  <si>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</si>
  <si>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</si>
  <si>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</si>
  <si>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</si>
  <si>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</si>
  <si>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</si>
  <si>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</si>
  <si>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</si>
  <si>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</si>
  <si>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</si>
  <si>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</si>
  <si>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</si>
  <si>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</si>
  <si>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</si>
  <si>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</si>
  <si>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</si>
  <si>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</si>
  <si>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</si>
  <si>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</si>
  <si>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</si>
  <si>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</si>
  <si>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</si>
  <si>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</si>
  <si>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</si>
  <si>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</si>
  <si>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</si>
  <si>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</si>
  <si>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</si>
  <si>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</si>
  <si>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</si>
  <si>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</si>
  <si>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</si>
  <si>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</si>
  <si>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</si>
  <si>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</si>
  <si>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</si>
  <si>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</si>
  <si>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</si>
  <si>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</si>
  <si>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</si>
  <si>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</si>
  <si>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</si>
  <si>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</si>
  <si>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</si>
  <si>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</si>
  <si>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</si>
  <si>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</si>
  <si>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</si>
  <si>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</si>
  <si>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</si>
  <si>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</si>
  <si>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</si>
  <si>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</si>
  <si>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</si>
  <si>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</si>
  <si>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</si>
  <si>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</si>
  <si>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</si>
  <si>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</si>
  <si>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</si>
  <si>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</si>
  <si>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</si>
  <si>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</si>
  <si>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</si>
  <si>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</si>
  <si>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</si>
  <si>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</si>
  <si>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</si>
  <si>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</si>
  <si>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</si>
  <si>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</si>
  <si>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</si>
  <si>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</si>
  <si>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</si>
  <si>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</si>
  <si>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</si>
  <si>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</si>
  <si>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</si>
  <si>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</si>
  <si>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</si>
  <si>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</si>
  <si>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</si>
  <si>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</si>
  <si>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</si>
  <si>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</si>
  <si>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</si>
  <si>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</si>
  <si>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</si>
  <si>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</si>
  <si>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</si>
  <si>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</si>
  <si>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</si>
  <si>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</si>
  <si>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</si>
  <si>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</si>
  <si>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</si>
  <si>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</si>
  <si>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</si>
  <si>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</si>
  <si>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</si>
  <si>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</si>
  <si>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</si>
  <si>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</si>
  <si>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</si>
  <si>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</si>
  <si>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</si>
  <si>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</si>
  <si>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</si>
  <si>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</si>
  <si>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</si>
  <si>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</si>
  <si>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</si>
  <si>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</si>
  <si>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</si>
  <si>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</si>
  <si>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</si>
  <si>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</si>
  <si>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</si>
  <si>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</si>
  <si>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</si>
  <si>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</si>
  <si>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</si>
  <si>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</si>
  <si>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</si>
  <si>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</si>
  <si>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</si>
  <si>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</si>
  <si>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</si>
  <si>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</si>
  <si>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</si>
  <si>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</si>
  <si>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</si>
  <si>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</si>
  <si>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</si>
  <si>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</si>
  <si>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</si>
  <si>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</si>
  <si>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</si>
  <si>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</si>
  <si>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</si>
  <si>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</si>
  <si>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</si>
  <si>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</si>
  <si>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</si>
  <si>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</si>
  <si>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</si>
  <si>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</si>
  <si>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</si>
  <si>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</si>
  <si>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</si>
  <si>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</si>
  <si>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</si>
  <si>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</si>
  <si>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</si>
  <si>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</si>
  <si>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</si>
  <si>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</si>
  <si>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</si>
  <si>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</si>
  <si>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</si>
  <si>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</si>
  <si>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</si>
  <si>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</si>
  <si>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</si>
  <si>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</si>
  <si>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</si>
  <si>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</si>
  <si>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</si>
  <si>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</si>
  <si>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</si>
  <si>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</si>
  <si>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</si>
  <si>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</si>
  <si>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</si>
  <si>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</si>
  <si>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</si>
  <si>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</si>
  <si>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</si>
  <si>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</si>
  <si>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</si>
  <si>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</si>
  <si>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</si>
  <si>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</si>
  <si>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</si>
  <si>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</si>
  <si>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</si>
  <si>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</si>
  <si>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</si>
  <si>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</si>
  <si>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</si>
  <si>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</si>
  <si>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</si>
  <si>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</si>
  <si>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</si>
  <si>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</si>
  <si>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</si>
  <si>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</si>
  <si>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</si>
  <si>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</si>
  <si>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</si>
  <si>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</si>
  <si>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</si>
  <si>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</si>
  <si>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</si>
  <si>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</si>
  <si>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</si>
  <si>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</si>
  <si>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</si>
  <si>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</si>
  <si>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</si>
  <si>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</si>
  <si>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</si>
  <si>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</si>
  <si>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</si>
  <si>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</si>
  <si>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</si>
  <si>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</si>
  <si>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</si>
  <si>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</si>
  <si>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</si>
  <si>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</si>
  <si>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</si>
  <si>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</si>
  <si>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</si>
  <si>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</si>
  <si>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</si>
  <si>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</si>
  <si>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</si>
  <si>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</si>
  <si>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</si>
  <si>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</si>
  <si>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</si>
  <si>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</si>
  <si>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</si>
  <si>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</si>
  <si>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</si>
  <si>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</si>
  <si>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</si>
  <si>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</si>
  <si>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</si>
  <si>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</si>
  <si>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</si>
  <si>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</si>
  <si>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</si>
  <si>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</si>
  <si>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</si>
  <si>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</si>
  <si>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</si>
  <si>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</si>
  <si>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</si>
  <si>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</si>
  <si>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</si>
  <si>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</si>
  <si>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</si>
  <si>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</si>
  <si>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</si>
  <si>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</si>
  <si>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</si>
  <si>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</si>
  <si>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</si>
  <si>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</si>
  <si>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</si>
  <si>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</si>
  <si>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</si>
  <si>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</si>
  <si>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</si>
  <si>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</si>
  <si>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</si>
  <si>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</si>
  <si>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</si>
  <si>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</si>
  <si>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</si>
  <si>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</si>
  <si>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</si>
  <si>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</si>
  <si>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</si>
  <si>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</si>
  <si>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</si>
  <si>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</si>
  <si>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</si>
  <si>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</si>
  <si>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</si>
  <si>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</si>
  <si>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</si>
  <si>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</si>
  <si>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</si>
  <si>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</si>
  <si>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</si>
  <si>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</si>
  <si>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</si>
  <si>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</si>
  <si>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</si>
  <si>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</si>
  <si>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</si>
  <si>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</si>
  <si>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</si>
  <si>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</si>
  <si>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</si>
  <si>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</si>
  <si>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</si>
  <si>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</si>
  <si>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</si>
  <si>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</si>
  <si>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</si>
  <si>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</si>
  <si>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</si>
  <si>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</si>
  <si>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</si>
  <si>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</si>
  <si>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</si>
  <si>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</si>
  <si>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</si>
  <si>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</si>
  <si>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</si>
  <si>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</si>
  <si>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</si>
  <si>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</si>
  <si>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</si>
  <si>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</si>
  <si>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</si>
  <si>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</si>
  <si>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</si>
  <si>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</si>
  <si>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</si>
  <si>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</si>
  <si>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</si>
  <si>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</si>
  <si>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</si>
  <si>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</si>
  <si>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</si>
  <si>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</si>
  <si>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</si>
  <si>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</si>
  <si>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</si>
  <si>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</si>
  <si>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</si>
  <si>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</si>
  <si>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</si>
  <si>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</si>
  <si>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</si>
  <si>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</si>
  <si>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</si>
  <si>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</si>
  <si>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</si>
  <si>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</si>
  <si>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</si>
  <si>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</si>
  <si>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</si>
  <si>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</si>
  <si>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</si>
  <si>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</si>
  <si>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</si>
  <si>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</si>
  <si>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</si>
  <si>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</si>
  <si>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</si>
  <si>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</si>
  <si>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</si>
  <si>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</si>
  <si>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</si>
  <si>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</si>
  <si>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</si>
  <si>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</si>
  <si>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</si>
  <si>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</si>
  <si>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</si>
  <si>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</si>
  <si>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</si>
  <si>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</si>
  <si>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</si>
  <si>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</si>
  <si>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</si>
  <si>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</si>
  <si>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</si>
  <si>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</si>
  <si>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</si>
  <si>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</si>
  <si>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</si>
  <si>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</si>
  <si>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</si>
  <si>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</si>
  <si>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</si>
  <si>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</si>
  <si>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</si>
  <si>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</si>
  <si>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</si>
  <si>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</si>
  <si>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</si>
  <si>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</si>
  <si>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</si>
  <si>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</si>
  <si>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</si>
  <si>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</si>
  <si>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</si>
  <si>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</si>
  <si>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</si>
  <si>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</si>
  <si>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</si>
  <si>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</si>
  <si>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</si>
  <si>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</si>
  <si>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</si>
  <si>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</si>
  <si>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</si>
  <si>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</si>
  <si>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</si>
  <si>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</si>
  <si>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</si>
  <si>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</si>
  <si>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</si>
  <si>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</si>
  <si>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</si>
  <si>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</si>
  <si>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</si>
  <si>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</si>
  <si>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</si>
  <si>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</si>
  <si>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</si>
  <si>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</si>
  <si>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</si>
  <si>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</si>
  <si>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</si>
  <si>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</si>
  <si>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</si>
  <si>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</si>
  <si>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</si>
  <si>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</si>
  <si>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</si>
  <si>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</si>
  <si>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</si>
  <si>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</si>
  <si>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</si>
  <si>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</si>
  <si>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</si>
  <si>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</si>
  <si>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</si>
  <si>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</si>
  <si>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</si>
  <si>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</si>
  <si>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</si>
  <si>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</si>
  <si>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</si>
  <si>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</si>
  <si>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</si>
  <si>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</si>
  <si>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</si>
  <si>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</si>
  <si>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</si>
  <si>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</si>
  <si>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</si>
  <si>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</si>
  <si>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</si>
  <si>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</si>
  <si>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</si>
  <si>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</si>
  <si>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</si>
  <si>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</si>
  <si>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</si>
  <si>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</si>
  <si>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</si>
  <si>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</si>
  <si>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</si>
  <si>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</si>
  <si>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</si>
  <si>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</si>
  <si>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</si>
  <si>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</si>
  <si>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</si>
  <si>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</si>
  <si>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</si>
  <si>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</si>
  <si>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</si>
  <si>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</si>
  <si>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</si>
  <si>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</si>
  <si>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</si>
  <si>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</si>
  <si>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</si>
  <si>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</si>
  <si>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</si>
  <si>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</si>
  <si>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</si>
  <si>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</si>
  <si>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</si>
  <si>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</si>
  <si>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</si>
  <si>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</si>
  <si>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</si>
  <si>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</si>
  <si>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</si>
  <si>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</si>
  <si>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</si>
  <si>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</si>
  <si>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</si>
  <si>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</si>
  <si>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</si>
  <si>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</si>
  <si>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</si>
  <si>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</si>
  <si>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</si>
  <si>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</si>
  <si>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</si>
  <si>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</si>
  <si>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</si>
  <si>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</si>
  <si>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</si>
  <si>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</si>
  <si>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</si>
  <si>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</si>
  <si>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</si>
  <si>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</si>
  <si>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</si>
  <si>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</si>
  <si>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</si>
  <si>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</si>
  <si>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</si>
  <si>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</si>
  <si>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</si>
  <si>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</si>
  <si>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</si>
  <si>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</si>
  <si>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</si>
  <si>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</si>
  <si>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</si>
  <si>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</si>
  <si>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</si>
  <si>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</si>
  <si>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</si>
  <si>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</si>
  <si>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</si>
  <si>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</si>
  <si>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</si>
  <si>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</si>
  <si>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</si>
  <si>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</si>
  <si>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</si>
  <si>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</si>
  <si>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</si>
  <si>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</si>
  <si>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</si>
  <si>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</si>
  <si>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</si>
  <si>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</si>
  <si>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</si>
  <si>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</si>
  <si>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</si>
  <si>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</si>
  <si>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</si>
  <si>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</si>
  <si>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</si>
  <si>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</si>
  <si>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</si>
  <si>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</si>
  <si>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</si>
  <si>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</si>
  <si>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</si>
  <si>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</si>
  <si>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</si>
  <si>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</si>
  <si>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</si>
  <si>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</si>
  <si>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</si>
  <si>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</si>
  <si>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</si>
  <si>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</si>
  <si>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</si>
  <si>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</si>
  <si>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</si>
  <si>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</si>
  <si>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</si>
  <si>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</si>
  <si>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</si>
  <si>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</si>
  <si>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</si>
  <si>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</si>
  <si>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</si>
  <si>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</si>
  <si>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</si>
  <si>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</si>
  <si>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</si>
  <si>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</si>
  <si>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</si>
  <si>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</si>
  <si>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</si>
  <si>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</si>
  <si>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</si>
  <si>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</si>
  <si>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</si>
  <si>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</si>
  <si>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</si>
  <si>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</si>
  <si>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</si>
  <si>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</si>
  <si>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</si>
  <si>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</si>
  <si>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</si>
  <si>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</si>
  <si>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</si>
  <si>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</si>
  <si>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</si>
  <si>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</si>
  <si>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</si>
  <si>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</si>
  <si>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</si>
  <si>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</si>
  <si>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</si>
  <si>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</si>
  <si>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</si>
  <si>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</si>
  <si>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</si>
  <si>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</si>
  <si>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</si>
  <si>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</si>
  <si>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</si>
  <si>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</si>
  <si>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</si>
  <si>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</si>
  <si>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</si>
  <si>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</si>
  <si>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</si>
  <si>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</si>
  <si>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</si>
  <si>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</si>
  <si>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</si>
  <si>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</si>
  <si>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</si>
  <si>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</si>
  <si>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</si>
  <si>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</si>
  <si>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</si>
  <si>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</si>
  <si>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</si>
  <si>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</si>
  <si>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</si>
  <si>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</si>
  <si>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</si>
  <si>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</si>
  <si>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</si>
  <si>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</si>
  <si>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</si>
  <si>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</si>
  <si>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</si>
  <si>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</si>
  <si>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</si>
  <si>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</si>
  <si>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</si>
  <si>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</si>
  <si>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</si>
  <si>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</si>
  <si>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</si>
  <si>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</si>
  <si>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</si>
  <si>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</si>
  <si>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</si>
  <si>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</si>
  <si>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</si>
  <si>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</si>
  <si>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</si>
  <si>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</si>
  <si>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</si>
  <si>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</si>
  <si>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</si>
  <si>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</si>
  <si>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</si>
  <si>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</si>
  <si>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</si>
  <si>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</si>
  <si>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</si>
  <si>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</si>
  <si>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</si>
  <si>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</si>
  <si>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</si>
  <si>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</si>
  <si>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</si>
  <si>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</si>
  <si>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</si>
  <si>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</si>
  <si>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</si>
  <si>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</si>
  <si>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</si>
  <si>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</si>
  <si>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</si>
  <si>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</si>
  <si>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</si>
  <si>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</si>
  <si>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</si>
  <si>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</si>
  <si>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</si>
  <si>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</si>
  <si>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</si>
  <si>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</si>
  <si>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</si>
  <si>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</si>
  <si>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</si>
  <si>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</si>
  <si>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</si>
  <si>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</si>
  <si>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</si>
  <si>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</si>
  <si>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</si>
  <si>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</si>
  <si>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</si>
  <si>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</si>
  <si>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</si>
  <si>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</si>
  <si>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</si>
  <si>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</si>
  <si>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</si>
  <si>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</si>
  <si>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</si>
  <si>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</si>
  <si>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</si>
  <si>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</si>
  <si>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</si>
  <si>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</si>
  <si>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</si>
  <si>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</si>
  <si>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</si>
  <si>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</si>
  <si>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</si>
  <si>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</si>
  <si>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</si>
  <si>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</si>
  <si>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</si>
  <si>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</si>
  <si>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</si>
  <si>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</si>
  <si>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</si>
  <si>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</si>
  <si>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</si>
  <si>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</si>
  <si>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</si>
  <si>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</si>
  <si>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</si>
  <si>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</si>
  <si>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</si>
  <si>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</si>
  <si>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</si>
  <si>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</si>
  <si>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</si>
  <si>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</si>
  <si>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</si>
  <si>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</si>
  <si>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</si>
  <si>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</si>
  <si>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</si>
  <si>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</si>
  <si>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</si>
  <si>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</si>
  <si>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</si>
  <si>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</si>
  <si>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</si>
  <si>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</si>
  <si>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</si>
  <si>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</si>
  <si>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</si>
  <si>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</si>
  <si>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</si>
  <si>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</si>
  <si>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</si>
  <si>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</si>
  <si>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</si>
  <si>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</si>
  <si>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</si>
  <si>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</si>
  <si>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</si>
  <si>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</si>
  <si>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</si>
  <si>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</si>
  <si>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</si>
  <si>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</si>
  <si>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</si>
  <si>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</si>
  <si>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</si>
  <si>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</si>
  <si>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</si>
  <si>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</si>
  <si>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</si>
  <si>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</si>
  <si>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</si>
  <si>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</si>
  <si>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</si>
  <si>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</si>
  <si>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</si>
  <si>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</si>
  <si>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</si>
  <si>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</si>
  <si>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</si>
  <si>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</si>
  <si>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</si>
  <si>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</si>
  <si>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</si>
  <si>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</si>
  <si>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</si>
  <si>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</si>
  <si>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</si>
  <si>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</si>
  <si>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</si>
  <si>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</si>
  <si>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</si>
  <si>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</si>
  <si>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</si>
  <si>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</si>
  <si>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</si>
  <si>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</si>
  <si>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</si>
  <si>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</si>
  <si>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</si>
  <si>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</si>
  <si>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</si>
  <si>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</si>
  <si>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</si>
  <si>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</si>
  <si>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</si>
  <si>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</si>
  <si>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</si>
  <si>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</si>
  <si>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</si>
  <si>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</si>
  <si>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</si>
  <si>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</si>
  <si>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</si>
  <si>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</si>
  <si>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</si>
  <si>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</si>
  <si>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</si>
  <si>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</si>
  <si>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</si>
  <si>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</si>
  <si>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</si>
  <si>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</si>
  <si>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</si>
  <si>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</si>
  <si>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</si>
  <si>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</si>
  <si>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</si>
  <si>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</si>
  <si>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</si>
  <si>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</si>
  <si>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</si>
  <si>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</si>
  <si>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</si>
  <si>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</si>
  <si>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</si>
  <si>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</si>
  <si>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</si>
  <si>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</si>
  <si>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</si>
  <si>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</si>
  <si>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</si>
  <si>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</si>
  <si>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</si>
  <si>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</si>
  <si>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</si>
  <si>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</si>
  <si>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</si>
  <si>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</si>
  <si>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</si>
  <si>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</si>
  <si>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</si>
  <si>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</si>
  <si>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</si>
  <si>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</si>
  <si>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</si>
  <si>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</si>
  <si>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</si>
  <si>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</si>
  <si>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</si>
  <si>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</si>
  <si>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</si>
  <si>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</si>
  <si>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</si>
  <si>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</si>
  <si>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</si>
  <si>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</si>
  <si>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</si>
  <si>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</si>
  <si>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</si>
  <si>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</si>
  <si>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</si>
  <si>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</si>
  <si>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</si>
  <si>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</si>
  <si>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</si>
  <si>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</si>
  <si>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</si>
  <si>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</si>
  <si>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</si>
  <si>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</si>
  <si>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</si>
  <si>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</si>
  <si>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</si>
  <si>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</si>
  <si>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</si>
  <si>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</si>
  <si>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</si>
  <si>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</si>
  <si>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</si>
  <si>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</si>
  <si>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</si>
  <si>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</si>
  <si>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</si>
  <si>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</si>
  <si>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</si>
  <si>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</si>
  <si>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</si>
  <si>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</si>
  <si>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</si>
  <si>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</si>
  <si>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</si>
  <si>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</si>
  <si>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</si>
  <si>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</si>
  <si>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</si>
  <si>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</si>
  <si>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</si>
  <si>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</si>
  <si>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</si>
  <si>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</si>
  <si>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</si>
  <si>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</si>
  <si>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</si>
  <si>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</si>
  <si>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</si>
  <si>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</si>
  <si>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</si>
  <si>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</si>
  <si>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</si>
  <si>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</si>
  <si>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</si>
  <si>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</si>
  <si>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</si>
  <si>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</si>
  <si>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</si>
  <si>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</si>
  <si>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</si>
  <si>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</si>
  <si>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</si>
  <si>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</si>
  <si>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</si>
  <si>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</si>
  <si>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</si>
  <si>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</si>
  <si>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</si>
  <si>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</si>
  <si>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</si>
  <si>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</si>
  <si>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</si>
  <si>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</si>
  <si>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</si>
  <si>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</si>
  <si>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</si>
  <si>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</si>
  <si>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</si>
  <si>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</si>
  <si>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</si>
  <si>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</si>
  <si>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</si>
  <si>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</si>
  <si>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</si>
  <si>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</si>
  <si>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</si>
  <si>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</si>
  <si>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</si>
  <si>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</si>
  <si>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</si>
  <si>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</si>
  <si>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</si>
  <si>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</si>
  <si>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</si>
  <si>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</si>
  <si>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</si>
  <si>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</si>
  <si>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</si>
  <si>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</si>
  <si>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</si>
  <si>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</si>
  <si>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</si>
  <si>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</si>
  <si>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</si>
  <si>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</si>
  <si>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</si>
  <si>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</si>
  <si>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</si>
  <si>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</si>
  <si>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</si>
  <si>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</si>
  <si>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</si>
  <si>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</si>
  <si>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</si>
  <si>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</si>
  <si>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</si>
  <si>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</si>
  <si>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</si>
  <si>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</si>
  <si>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</si>
  <si>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</si>
  <si>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</si>
  <si>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</si>
  <si>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</si>
  <si>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</si>
  <si>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</si>
  <si>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</si>
  <si>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</si>
  <si>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</si>
  <si>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</si>
  <si>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</si>
  <si>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</si>
  <si>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</si>
  <si>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</si>
  <si>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</si>
  <si>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</si>
  <si>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</si>
  <si>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</si>
  <si>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</si>
  <si>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</si>
  <si>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</si>
  <si>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</si>
  <si>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</si>
  <si>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</si>
  <si>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</si>
  <si>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</si>
  <si>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</si>
  <si>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</si>
  <si>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</si>
  <si>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</si>
  <si>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</si>
  <si>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</si>
  <si>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</si>
  <si>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</si>
  <si>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</si>
  <si>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</si>
  <si>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</si>
  <si>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</si>
  <si>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</si>
  <si>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</si>
  <si>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</si>
  <si>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</si>
  <si>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</si>
  <si>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</si>
  <si>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</si>
  <si>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</si>
  <si>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</si>
  <si>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</si>
  <si>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</si>
  <si>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</si>
  <si>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</si>
  <si>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</si>
  <si>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</si>
  <si>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</si>
  <si>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</si>
  <si>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</si>
  <si>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</si>
  <si>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</si>
  <si>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</si>
  <si>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</si>
  <si>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</si>
  <si>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</si>
  <si>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</si>
  <si>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</si>
  <si>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</si>
  <si>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</si>
  <si>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</si>
  <si>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</si>
  <si>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</si>
  <si>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</si>
  <si>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</si>
  <si>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</si>
  <si>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</si>
  <si>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</si>
  <si>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</si>
  <si>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</si>
  <si>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</si>
  <si>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</si>
  <si>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</si>
  <si>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</si>
  <si>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</si>
  <si>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</si>
  <si>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</si>
  <si>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</si>
  <si>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</si>
  <si>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</si>
  <si>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</si>
  <si>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</si>
  <si>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</si>
  <si>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</si>
  <si>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</si>
  <si>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</si>
  <si>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</si>
  <si>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</si>
  <si>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</si>
  <si>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</si>
  <si>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</si>
  <si>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</si>
  <si>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</si>
  <si>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</si>
  <si>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</si>
  <si>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</si>
  <si>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</si>
  <si>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</si>
  <si>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</si>
  <si>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</si>
  <si>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</si>
  <si>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</si>
  <si>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</si>
  <si>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</si>
  <si>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</si>
  <si>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</si>
  <si>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</si>
  <si>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</si>
  <si>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</si>
  <si>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</si>
  <si>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</si>
  <si>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</si>
  <si>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</si>
  <si>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</si>
  <si>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</si>
  <si>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</si>
  <si>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</si>
  <si>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</si>
  <si>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</si>
  <si>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</si>
  <si>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</si>
  <si>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</si>
  <si>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</si>
  <si>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</si>
  <si>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</si>
  <si>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</si>
  <si>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</si>
  <si>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</si>
  <si>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</si>
  <si>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</si>
  <si>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</si>
  <si>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</si>
  <si>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</si>
  <si>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</si>
  <si>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</si>
  <si>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</si>
  <si>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</si>
  <si>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</si>
  <si>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</si>
  <si>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</si>
  <si>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</si>
  <si>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</si>
  <si>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</si>
  <si>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</si>
  <si>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</si>
  <si>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</si>
  <si>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</si>
  <si>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</si>
  <si>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</si>
  <si>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</si>
  <si>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</si>
  <si>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</si>
  <si>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</si>
  <si>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</si>
  <si>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</si>
  <si>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</si>
  <si>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</si>
  <si>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</si>
  <si>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</si>
  <si>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</si>
  <si>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</si>
  <si>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</si>
  <si>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</si>
  <si>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</si>
  <si>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</si>
  <si>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</si>
  <si>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</si>
  <si>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</si>
  <si>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</si>
  <si>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</si>
  <si>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</si>
  <si>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</si>
  <si>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</si>
  <si>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</si>
  <si>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</si>
  <si>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</si>
  <si>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</si>
  <si>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</si>
  <si>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</si>
  <si>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</si>
  <si>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</si>
  <si>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</si>
  <si>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</si>
  <si>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</si>
  <si>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</si>
  <si>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</si>
  <si>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</si>
  <si>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</si>
  <si>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</si>
  <si>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</si>
  <si>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</si>
  <si>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</si>
  <si>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</si>
  <si>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</si>
  <si>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</si>
  <si>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</si>
  <si>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</si>
  <si>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</si>
  <si>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</si>
  <si>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</si>
  <si>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</si>
  <si>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</si>
  <si>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</si>
  <si>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</si>
  <si>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</si>
  <si>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</si>
  <si>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</si>
  <si>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</si>
  <si>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</si>
  <si>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</si>
  <si>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</si>
  <si>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</si>
  <si>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</si>
  <si>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</si>
  <si>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</si>
  <si>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</si>
  <si>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</si>
  <si>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</si>
  <si>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</si>
  <si>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</si>
  <si>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</si>
  <si>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</si>
  <si>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</si>
  <si>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</si>
  <si>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</si>
  <si>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</si>
  <si>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</si>
  <si>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</si>
  <si>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</si>
  <si>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</si>
  <si>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</si>
  <si>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</si>
  <si>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</si>
  <si>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</si>
  <si>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</si>
  <si>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</si>
  <si>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</si>
  <si>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</si>
  <si>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</si>
  <si>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</si>
  <si>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</si>
  <si>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</si>
  <si>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</si>
  <si>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</si>
  <si>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</si>
  <si>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</si>
  <si>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</si>
  <si>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</si>
  <si>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</si>
  <si>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</si>
  <si>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</si>
  <si>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</si>
  <si>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</si>
  <si>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</si>
  <si>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</si>
  <si>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</si>
  <si>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</si>
  <si>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</si>
  <si>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</si>
  <si>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</si>
  <si>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</si>
  <si>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</si>
  <si>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</si>
  <si>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</si>
  <si>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</si>
  <si>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</si>
  <si>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</si>
  <si>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</si>
  <si>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</si>
  <si>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</si>
  <si>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</si>
  <si>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</si>
  <si>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</si>
  <si>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</si>
  <si>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</si>
  <si>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</si>
  <si>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</si>
  <si>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</si>
  <si>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</si>
  <si>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</si>
  <si>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</si>
  <si>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</si>
  <si>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</si>
  <si>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</si>
  <si>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</si>
  <si>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</si>
  <si>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</si>
  <si>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</si>
  <si>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</si>
  <si>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</si>
  <si>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</si>
  <si>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</si>
  <si>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</si>
  <si>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</si>
  <si>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</si>
  <si>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</si>
  <si>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</si>
  <si>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</si>
  <si>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</si>
  <si>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</si>
  <si>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</si>
  <si>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</si>
  <si>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</si>
  <si>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</si>
  <si>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</si>
  <si>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</si>
  <si>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</si>
  <si>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</si>
  <si>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</si>
  <si>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</si>
  <si>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</si>
  <si>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</si>
  <si>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</si>
  <si>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</si>
  <si>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</si>
  <si>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</si>
  <si>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</si>
  <si>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</si>
  <si>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</si>
  <si>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</si>
  <si>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</si>
  <si>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</si>
  <si>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</si>
  <si>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</si>
  <si>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</si>
  <si>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</si>
  <si>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</si>
  <si>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</si>
  <si>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</si>
  <si>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</si>
  <si>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</si>
  <si>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</si>
  <si>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</si>
  <si>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</si>
  <si>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</si>
  <si>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</si>
  <si>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</si>
  <si>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</si>
  <si>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</si>
  <si>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</si>
  <si>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</si>
  <si>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</si>
  <si>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</si>
  <si>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</si>
  <si>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</si>
  <si>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</si>
  <si>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</si>
  <si>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</si>
  <si>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</si>
  <si>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</si>
  <si>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</si>
  <si>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</si>
  <si>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</si>
  <si>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</si>
  <si>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</si>
  <si>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</si>
  <si>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</si>
  <si>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</si>
  <si>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</si>
  <si>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</si>
  <si>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</si>
  <si>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</si>
  <si>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</si>
  <si>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</si>
  <si>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</si>
  <si>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</si>
  <si>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</si>
  <si>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</si>
  <si>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</si>
  <si>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</si>
  <si>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</si>
  <si>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</si>
  <si>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</si>
  <si>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</si>
  <si>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</si>
  <si>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</si>
  <si>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</si>
  <si>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</si>
  <si>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</si>
  <si>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</si>
  <si>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</si>
  <si>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</si>
  <si>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</si>
  <si>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</si>
  <si>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</si>
  <si>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</si>
  <si>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</si>
  <si>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</si>
  <si>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</si>
  <si>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</si>
  <si>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</si>
  <si>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</si>
  <si>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</si>
  <si>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</si>
  <si>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</si>
  <si>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</si>
  <si>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</si>
  <si>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</si>
  <si>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</si>
  <si>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</si>
  <si>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</si>
  <si>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</si>
  <si>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</si>
  <si>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</si>
  <si>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</si>
  <si>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</si>
  <si>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</si>
  <si>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</si>
  <si>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</si>
  <si>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</si>
  <si>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</si>
  <si>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</si>
  <si>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</si>
  <si>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</si>
  <si>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</si>
  <si>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</si>
  <si>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</si>
  <si>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</si>
  <si>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</si>
  <si>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</si>
  <si>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</si>
  <si>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</si>
  <si>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</si>
  <si>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</si>
  <si>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</si>
  <si>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</si>
  <si>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</si>
  <si>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</si>
  <si>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</si>
  <si>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</si>
  <si>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</si>
  <si>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</si>
  <si>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</si>
  <si>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</si>
  <si>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</si>
  <si>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</si>
  <si>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</si>
  <si>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</si>
  <si>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</si>
  <si>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</si>
  <si>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</si>
  <si>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</si>
  <si>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</si>
  <si>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</si>
  <si>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</si>
  <si>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</si>
  <si>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</si>
  <si>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</si>
  <si>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</si>
  <si>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</si>
  <si>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</si>
  <si>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</si>
  <si>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</si>
  <si>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</si>
  <si>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</si>
  <si>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</si>
  <si>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</si>
  <si>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</si>
  <si>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</si>
  <si>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</si>
  <si>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</si>
  <si>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</si>
  <si>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</si>
  <si>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</si>
  <si>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</si>
  <si>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</si>
  <si>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</si>
  <si>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</si>
  <si>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</si>
  <si>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</si>
  <si>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</si>
  <si>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</si>
  <si>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</si>
  <si>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</si>
  <si>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</si>
  <si>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</si>
  <si>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</si>
  <si>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</si>
  <si>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</si>
  <si>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</si>
  <si>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</si>
  <si>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</si>
  <si>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</si>
  <si>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</si>
  <si>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</si>
  <si>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</si>
  <si>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</si>
  <si>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</si>
  <si>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</si>
  <si>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</si>
  <si>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</si>
  <si>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</si>
  <si>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</si>
  <si>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</si>
  <si>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</si>
  <si>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</si>
  <si>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</si>
  <si>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</si>
  <si>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</si>
  <si>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</si>
  <si>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</si>
  <si>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</si>
  <si>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</si>
  <si>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</si>
  <si>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</si>
  <si>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</si>
  <si>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</si>
  <si>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</si>
  <si>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</si>
  <si>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</si>
  <si>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</si>
  <si>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</si>
  <si>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</si>
  <si>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</si>
  <si>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</si>
  <si>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</si>
  <si>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</si>
  <si>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</si>
  <si>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</si>
  <si>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</si>
  <si>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</si>
  <si>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</si>
  <si>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</si>
  <si>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</si>
  <si>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</si>
  <si>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</si>
  <si>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</si>
  <si>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</si>
  <si>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</si>
  <si>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</si>
  <si>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</si>
  <si>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</si>
  <si>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</si>
  <si>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</si>
  <si>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</si>
  <si>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</si>
  <si>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</si>
  <si>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</si>
  <si>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</si>
  <si>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</si>
  <si>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</si>
  <si>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</si>
  <si>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</si>
  <si>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</si>
  <si>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</si>
  <si>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</si>
  <si>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</si>
  <si>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</si>
  <si>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</si>
  <si>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</si>
  <si>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</si>
  <si>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</si>
  <si>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</si>
  <si>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</si>
  <si>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</si>
  <si>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</si>
  <si>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</si>
  <si>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</si>
  <si>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</si>
  <si>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</si>
  <si>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</si>
  <si>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</si>
  <si>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</si>
  <si>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</si>
  <si>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</si>
  <si>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</si>
  <si>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</si>
  <si>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</si>
  <si>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</si>
  <si>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</si>
  <si>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</si>
  <si>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</si>
  <si>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</si>
  <si>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</si>
  <si>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</si>
  <si>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</si>
  <si>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</si>
  <si>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</si>
  <si>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</si>
  <si>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</si>
  <si>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</si>
  <si>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</si>
  <si>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</si>
  <si>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</si>
  <si>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</si>
  <si>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</si>
  <si>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</si>
  <si>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</si>
  <si>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</si>
  <si>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</si>
  <si>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</si>
  <si>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</si>
  <si>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</si>
  <si>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</si>
  <si>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</si>
  <si>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</si>
  <si>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</si>
  <si>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</si>
  <si>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</si>
  <si>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</si>
  <si>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</si>
  <si>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</si>
  <si>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</si>
  <si>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</si>
  <si>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</si>
  <si>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</si>
  <si>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</si>
  <si>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</si>
  <si>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</si>
  <si>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</si>
  <si>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</si>
  <si>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</si>
  <si>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</si>
  <si>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</si>
  <si>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</si>
  <si>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</si>
  <si>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</si>
  <si>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</si>
  <si>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</si>
  <si>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</si>
  <si>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</si>
  <si>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</si>
  <si>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</si>
  <si>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</si>
  <si>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</si>
  <si>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</si>
  <si>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</si>
  <si>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</si>
  <si>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</si>
  <si>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</si>
  <si>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</si>
  <si>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</si>
  <si>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</si>
  <si>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</si>
  <si>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</si>
  <si>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</si>
  <si>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</si>
  <si>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</si>
  <si>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</si>
  <si>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</si>
  <si>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</si>
  <si>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</si>
  <si>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</si>
  <si>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</si>
  <si>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</si>
  <si>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</si>
  <si>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</si>
  <si>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</si>
  <si>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</si>
  <si>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</si>
  <si>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</si>
  <si>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</si>
  <si>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</si>
  <si>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</si>
  <si>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</si>
  <si>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</si>
  <si>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</si>
  <si>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</si>
  <si>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</si>
  <si>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</si>
  <si>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</si>
  <si>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</si>
  <si>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</si>
  <si>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</si>
  <si>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</si>
  <si>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</si>
  <si>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</si>
  <si>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</si>
  <si>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</si>
  <si>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</si>
  <si>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</si>
  <si>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</si>
  <si>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</si>
  <si>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</si>
  <si>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</si>
  <si>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</si>
  <si>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</si>
  <si>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</si>
  <si>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</si>
  <si>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</si>
  <si>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</si>
  <si>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</si>
  <si>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</si>
  <si>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</si>
  <si>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</si>
  <si>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</si>
  <si>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</si>
  <si>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</si>
  <si>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</si>
  <si>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</si>
  <si>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</si>
  <si>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</si>
  <si>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</si>
  <si>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</si>
  <si>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</si>
  <si>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</si>
  <si>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</si>
  <si>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</si>
  <si>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</si>
  <si>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</si>
  <si>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</si>
  <si>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</si>
  <si>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</si>
  <si>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</si>
  <si>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</si>
  <si>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</si>
  <si>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</si>
  <si>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</si>
  <si>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</si>
  <si>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</si>
  <si>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</si>
  <si>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</si>
  <si>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</si>
  <si>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</si>
  <si>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</si>
  <si>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</si>
  <si>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</si>
  <si>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</si>
  <si>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</si>
  <si>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</si>
  <si>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</si>
  <si>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</si>
  <si>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</si>
  <si>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</si>
  <si>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</si>
  <si>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</si>
  <si>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</si>
  <si>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</si>
  <si>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</si>
  <si>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</si>
  <si>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</si>
  <si>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</si>
  <si>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</si>
  <si>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</si>
  <si>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</si>
  <si>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</si>
  <si>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</si>
  <si>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</si>
  <si>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</si>
  <si>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</si>
  <si>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</si>
  <si>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</si>
  <si>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</si>
  <si>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</si>
  <si>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</si>
  <si>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</si>
  <si>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</si>
  <si>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</si>
  <si>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</si>
  <si>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</si>
  <si>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</si>
  <si>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</si>
  <si>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</si>
  <si>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</si>
  <si>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</si>
  <si>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</si>
  <si>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</si>
  <si>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</si>
  <si>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</si>
  <si>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</si>
  <si>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</si>
  <si>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</si>
  <si>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</si>
  <si>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</si>
  <si>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</si>
  <si>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</si>
  <si>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</si>
  <si>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</si>
  <si>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</si>
  <si>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</si>
  <si>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</si>
  <si>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</si>
  <si>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</si>
  <si>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</si>
  <si>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</si>
  <si>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</si>
  <si>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</si>
  <si>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</si>
  <si>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</si>
  <si>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</si>
  <si>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</si>
  <si>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</si>
  <si>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</si>
  <si>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</si>
  <si>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</si>
  <si>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</si>
  <si>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</si>
  <si>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</si>
  <si>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</si>
  <si>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</si>
  <si>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</si>
  <si>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</si>
  <si>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</si>
  <si>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</si>
  <si>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</si>
  <si>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</si>
  <si>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</si>
  <si>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</si>
  <si>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</si>
  <si>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</si>
  <si>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</si>
  <si>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</si>
  <si>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</si>
  <si>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</si>
  <si>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</si>
  <si>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</si>
  <si>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</si>
  <si>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</si>
  <si>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</si>
  <si>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</si>
  <si>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</si>
  <si>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</si>
  <si>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</si>
  <si>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</si>
  <si>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</si>
  <si>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</si>
  <si>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</si>
  <si>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</si>
  <si>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</si>
  <si>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</si>
  <si>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</si>
  <si>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</si>
  <si>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</si>
  <si>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</si>
  <si>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</si>
  <si>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</si>
  <si>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</si>
  <si>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</si>
  <si>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</si>
  <si>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</si>
  <si>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</si>
  <si>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</si>
  <si>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</si>
  <si>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</si>
  <si>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</si>
  <si>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</si>
  <si>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</si>
  <si>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</si>
  <si>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</si>
  <si>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</si>
  <si>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</si>
  <si>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</si>
  <si>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</si>
  <si>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</si>
  <si>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</si>
  <si>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</si>
  <si>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</si>
  <si>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</si>
  <si>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</si>
  <si>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</si>
  <si>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</si>
  <si>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</si>
  <si>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</si>
  <si>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</si>
  <si>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</si>
  <si>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</si>
  <si>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</si>
  <si>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</si>
  <si>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</si>
  <si>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</si>
  <si>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</si>
  <si>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</si>
  <si>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</si>
  <si>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</si>
  <si>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</si>
  <si>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</si>
  <si>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</si>
  <si>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</si>
  <si>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</si>
  <si>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</si>
  <si>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</si>
  <si>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</si>
  <si>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</si>
  <si>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</si>
  <si>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</si>
  <si>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</si>
  <si>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</si>
  <si>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</si>
  <si>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</si>
  <si>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</si>
  <si>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</si>
  <si>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</si>
  <si>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</si>
  <si>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</si>
  <si>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</si>
  <si>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</si>
  <si>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</si>
  <si>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</si>
  <si>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</si>
  <si>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</si>
  <si>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</si>
  <si>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</si>
  <si>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</si>
  <si>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</si>
  <si>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</si>
  <si>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</si>
  <si>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</si>
  <si>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</si>
  <si>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</si>
  <si>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</si>
  <si>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</si>
  <si>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</si>
  <si>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</si>
  <si>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</si>
  <si>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</si>
  <si>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</si>
  <si>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</si>
  <si>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</si>
  <si>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</si>
  <si>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</si>
  <si>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</si>
  <si>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</si>
  <si>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</si>
  <si>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</si>
  <si>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</si>
  <si>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</si>
  <si>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</si>
  <si>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</si>
  <si>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</si>
  <si>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</si>
  <si>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</si>
  <si>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</si>
  <si>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</si>
  <si>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</si>
  <si>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</si>
  <si>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</si>
  <si>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</si>
  <si>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</si>
  <si>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</si>
  <si>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</si>
  <si>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</si>
  <si>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</si>
  <si>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</si>
  <si>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</si>
  <si>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</si>
  <si>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</si>
  <si>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</si>
  <si>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</si>
  <si>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</si>
  <si>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</si>
  <si>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</si>
  <si>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</si>
  <si>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</si>
  <si>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</si>
  <si>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</si>
  <si>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</si>
  <si>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</si>
  <si>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</si>
  <si>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</si>
  <si>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</si>
  <si>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</si>
  <si>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</si>
  <si>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</si>
  <si>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</si>
  <si>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</si>
  <si>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</si>
  <si>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</si>
  <si>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</si>
  <si>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</si>
  <si>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</si>
  <si>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</si>
  <si>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</si>
  <si>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</si>
  <si>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</si>
  <si>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</si>
  <si>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</si>
  <si>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</si>
  <si>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</si>
  <si>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</si>
  <si>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</si>
  <si>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</si>
  <si>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</si>
  <si>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</si>
  <si>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</si>
  <si>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</si>
  <si>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</si>
  <si>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</si>
  <si>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</si>
  <si>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</si>
  <si>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</si>
  <si>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</si>
  <si>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</si>
  <si>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</si>
  <si>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</si>
  <si>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</si>
  <si>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</si>
  <si>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</si>
  <si>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</si>
  <si>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</si>
  <si>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</si>
  <si>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</si>
  <si>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</si>
  <si>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</si>
  <si>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</si>
  <si>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</si>
  <si>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</si>
  <si>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</si>
  <si>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</si>
  <si>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</si>
  <si>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</si>
  <si>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</si>
  <si>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</si>
  <si>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</si>
  <si>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</si>
  <si>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</si>
  <si>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</si>
  <si>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</si>
  <si>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</si>
  <si>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</si>
  <si>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</si>
  <si>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</si>
  <si>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</si>
  <si>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</si>
  <si>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</si>
  <si>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</si>
  <si>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</si>
  <si>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</si>
  <si>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</si>
  <si>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</si>
  <si>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</si>
  <si>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</si>
  <si>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</si>
  <si>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</si>
  <si>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</si>
  <si>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</si>
  <si>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</si>
  <si>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</si>
  <si>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</si>
  <si>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</si>
  <si>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</si>
  <si>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</si>
  <si>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</si>
  <si>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</si>
  <si>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</si>
  <si>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</si>
  <si>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</si>
  <si>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</si>
  <si>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</si>
  <si>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</si>
  <si>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</si>
  <si>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</si>
  <si>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</si>
  <si>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</si>
  <si>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</si>
  <si>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</si>
  <si>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</si>
  <si>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</si>
  <si>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</si>
  <si>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</si>
  <si>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</si>
  <si>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</si>
  <si>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</si>
  <si>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</si>
  <si>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</si>
  <si>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</si>
  <si>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</si>
  <si>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</si>
  <si>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</si>
  <si>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</si>
  <si>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</si>
  <si>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</si>
  <si>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</si>
  <si>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</si>
  <si>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</si>
  <si>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</si>
  <si>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</si>
  <si>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</si>
  <si>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</si>
  <si>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</si>
  <si>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</si>
  <si>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</si>
  <si>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</si>
  <si>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</si>
  <si>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</si>
  <si>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</si>
  <si>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</si>
  <si>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</si>
  <si>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</si>
  <si>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</si>
  <si>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</si>
  <si>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</si>
  <si>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</si>
  <si>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</si>
  <si>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</si>
  <si>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</si>
  <si>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</si>
  <si>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</si>
  <si>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</si>
  <si>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</si>
  <si>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</si>
  <si>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</si>
  <si>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</si>
  <si>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</si>
  <si>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</si>
  <si>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</si>
  <si>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</si>
  <si>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</si>
  <si>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</si>
  <si>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</si>
  <si>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</si>
  <si>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</si>
  <si>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</si>
  <si>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</si>
  <si>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</si>
  <si>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</si>
  <si>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</si>
  <si>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</si>
  <si>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</si>
  <si>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</si>
  <si>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</si>
  <si>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</si>
  <si>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</si>
  <si>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</si>
  <si>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</si>
  <si>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</si>
  <si>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</si>
  <si>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</si>
  <si>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</si>
  <si>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</si>
  <si>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</si>
  <si>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</si>
  <si>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</si>
  <si>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</si>
  <si>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</si>
  <si>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</si>
  <si>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</si>
  <si>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</si>
  <si>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</si>
  <si>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</si>
  <si>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</si>
  <si>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</si>
  <si>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</si>
  <si>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</si>
  <si>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</si>
  <si>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</si>
  <si>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</si>
  <si>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</si>
  <si>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</si>
  <si>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</si>
  <si>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</si>
  <si>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</si>
  <si>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</si>
  <si>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</si>
  <si>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</si>
  <si>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</si>
  <si>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</si>
  <si>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</si>
  <si>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</si>
  <si>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</si>
  <si>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</si>
  <si>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</si>
  <si>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</si>
  <si>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</si>
  <si>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</si>
  <si>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</si>
  <si>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</si>
  <si>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</si>
  <si>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</si>
  <si>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</si>
  <si>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</si>
  <si>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</si>
  <si>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</si>
  <si>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</si>
  <si>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</si>
  <si>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</si>
  <si>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</si>
  <si>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</si>
  <si>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</si>
  <si>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</si>
  <si>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</si>
  <si>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</si>
  <si>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</si>
  <si>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</si>
  <si>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</si>
  <si>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</si>
  <si>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</si>
  <si>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</si>
  <si>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</si>
  <si>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</si>
  <si>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</si>
  <si>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</si>
  <si>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</si>
  <si>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</si>
  <si>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</si>
  <si>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</si>
  <si>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</si>
  <si>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</si>
  <si>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</si>
  <si>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</si>
  <si>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</si>
  <si>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</si>
  <si>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</si>
  <si>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</si>
  <si>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</si>
  <si>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</si>
  <si>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</si>
  <si>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</si>
  <si>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</si>
  <si>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</si>
  <si>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</si>
  <si>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</si>
  <si>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</si>
  <si>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</si>
  <si>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</si>
  <si>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</si>
  <si>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</si>
  <si>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</si>
  <si>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</si>
  <si>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</si>
  <si>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</si>
  <si>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</si>
  <si>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</si>
  <si>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</si>
  <si>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</si>
  <si>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</si>
  <si>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</si>
  <si>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</si>
  <si>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</si>
  <si>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</si>
  <si>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</si>
  <si>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</si>
  <si>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</si>
  <si>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</si>
  <si>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</si>
  <si>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</si>
  <si>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</si>
  <si>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</si>
  <si>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</si>
  <si>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</si>
  <si>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</si>
  <si>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</si>
  <si>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</si>
  <si>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</si>
  <si>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</si>
  <si>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</si>
  <si>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</si>
  <si>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</si>
  <si>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</si>
  <si>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</si>
  <si>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</si>
  <si>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</si>
  <si>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</si>
  <si>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</si>
  <si>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</si>
  <si>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</si>
  <si>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</si>
  <si>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</si>
  <si>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</si>
  <si>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</si>
  <si>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</si>
  <si>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</si>
  <si>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</si>
  <si>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</si>
  <si>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</si>
  <si>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</si>
  <si>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</si>
  <si>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</si>
  <si>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</si>
  <si>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</si>
  <si>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</si>
  <si>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</si>
  <si>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</si>
  <si>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</si>
  <si>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</si>
  <si>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</si>
  <si>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</si>
  <si>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</si>
  <si>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</si>
  <si>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</si>
  <si>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</si>
  <si>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</si>
  <si>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</si>
  <si>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</si>
  <si>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</si>
  <si>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</si>
  <si>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</si>
  <si>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</si>
  <si>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</si>
  <si>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</si>
  <si>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</si>
  <si>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</si>
  <si>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</si>
  <si>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</si>
  <si>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</si>
  <si>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</si>
  <si>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</si>
  <si>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</si>
  <si>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</si>
  <si>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</si>
  <si>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</si>
  <si>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</si>
  <si>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</si>
  <si>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</si>
  <si>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</si>
  <si>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</si>
  <si>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</si>
  <si>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</si>
  <si>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</si>
  <si>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</si>
  <si>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</si>
  <si>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</si>
  <si>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</si>
  <si>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</si>
  <si>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</si>
  <si>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</si>
  <si>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</si>
  <si>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</si>
  <si>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</si>
  <si>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</si>
  <si>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</si>
  <si>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</si>
  <si>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</si>
  <si>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</si>
  <si>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</si>
  <si>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</si>
  <si>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</si>
  <si>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</si>
  <si>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</si>
  <si>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</si>
  <si>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</si>
  <si>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</si>
  <si>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</si>
  <si>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</si>
  <si>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</si>
  <si>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</si>
  <si>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</si>
  <si>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</si>
  <si>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</si>
  <si>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</si>
  <si>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</si>
  <si>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</si>
  <si>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</si>
  <si>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</si>
  <si>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</si>
  <si>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</si>
  <si>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</si>
  <si>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</si>
  <si>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</si>
  <si>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</si>
  <si>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</si>
  <si>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</si>
  <si>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</si>
  <si>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</si>
  <si>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</si>
  <si>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</si>
  <si>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</si>
  <si>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</si>
  <si>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</si>
  <si>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</si>
  <si>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</si>
  <si>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</si>
  <si>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</si>
  <si>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</si>
  <si>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</si>
  <si>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</si>
  <si>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</si>
  <si>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</si>
  <si>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</si>
  <si>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</si>
  <si>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</si>
  <si>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</si>
  <si>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</si>
  <si>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</si>
  <si>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</si>
  <si>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</si>
  <si>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</si>
  <si>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</si>
  <si>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</si>
  <si>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</si>
  <si>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</si>
  <si>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</si>
  <si>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</si>
  <si>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</si>
  <si>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</si>
  <si>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</si>
  <si>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</si>
  <si>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</si>
  <si>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</si>
  <si>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</si>
  <si>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</si>
  <si>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</si>
  <si>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</si>
  <si>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</si>
  <si>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</si>
  <si>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</si>
  <si>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</si>
  <si>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</si>
  <si>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</si>
  <si>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</si>
  <si>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</si>
  <si>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</si>
  <si>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</si>
  <si>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</si>
  <si>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</si>
  <si>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</si>
  <si>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</si>
  <si>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</si>
  <si>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</si>
  <si>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</si>
  <si>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</si>
  <si>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</si>
  <si>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</si>
  <si>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</si>
  <si>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</si>
  <si>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</si>
  <si>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</si>
  <si>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</si>
  <si>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</si>
  <si>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</si>
  <si>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</si>
  <si>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</si>
  <si>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</si>
  <si>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</si>
  <si>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</si>
  <si>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</si>
  <si>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</si>
  <si>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</si>
  <si>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</si>
  <si>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</si>
  <si>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</si>
  <si>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</si>
  <si>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</si>
  <si>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</si>
  <si>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</si>
  <si>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</si>
  <si>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</si>
  <si>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</si>
  <si>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</si>
  <si>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</si>
  <si>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</si>
  <si>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</si>
  <si>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</si>
  <si>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</si>
  <si>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</si>
  <si>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</si>
  <si>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</si>
  <si>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</si>
  <si>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</si>
  <si>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</si>
  <si>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</si>
  <si>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</si>
  <si>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</si>
  <si>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</si>
  <si>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</si>
  <si>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</si>
  <si>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</si>
  <si>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</si>
  <si>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</si>
  <si>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</si>
  <si>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</si>
  <si>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</si>
  <si>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</si>
  <si>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</si>
  <si>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</si>
  <si>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</si>
  <si>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</si>
  <si>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</si>
  <si>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</si>
  <si>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</si>
  <si>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</si>
  <si>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</si>
  <si>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</si>
  <si>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</si>
  <si>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</si>
  <si>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</si>
  <si>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</si>
  <si>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</si>
  <si>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</si>
  <si>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</si>
  <si>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</si>
  <si>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</si>
  <si>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</si>
  <si>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</si>
  <si>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</si>
  <si>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</si>
  <si>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</si>
  <si>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</si>
  <si>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</si>
  <si>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</si>
  <si>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</si>
  <si>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</si>
  <si>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</si>
  <si>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</si>
  <si>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</si>
  <si>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</si>
  <si>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</si>
  <si>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</si>
  <si>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</si>
  <si>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</si>
  <si>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</si>
  <si>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</si>
  <si>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</si>
  <si>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</si>
  <si>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</si>
  <si>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</si>
  <si>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</si>
  <si>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</si>
  <si>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</si>
  <si>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</si>
  <si>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</si>
  <si>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</si>
  <si>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</si>
  <si>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</si>
  <si>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</si>
  <si>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</si>
  <si>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</si>
  <si>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</si>
  <si>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</si>
  <si>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</si>
  <si>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</si>
  <si>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</si>
  <si>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</si>
  <si>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</si>
  <si>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</si>
  <si>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</si>
  <si>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</si>
  <si>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</si>
  <si>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</si>
  <si>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</si>
  <si>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</si>
  <si>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</si>
  <si>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</si>
  <si>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</si>
  <si>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</si>
  <si>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</si>
  <si>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</si>
  <si>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</si>
  <si>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</si>
  <si>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</si>
  <si>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</si>
  <si>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</si>
  <si>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</si>
  <si>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</si>
  <si>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</si>
  <si>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</si>
  <si>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</si>
  <si>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</si>
  <si>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</si>
  <si>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</si>
  <si>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</si>
  <si>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</si>
  <si>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</si>
  <si>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</si>
  <si>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</si>
  <si>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</si>
  <si>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</si>
  <si>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</si>
  <si>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</si>
  <si>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</si>
  <si>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</si>
  <si>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</si>
  <si>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</si>
  <si>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</si>
  <si>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</si>
  <si>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</si>
  <si>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</si>
  <si>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</si>
  <si>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</si>
  <si>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</si>
  <si>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</si>
  <si>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</si>
  <si>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</si>
  <si>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</si>
  <si>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</si>
  <si>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</si>
  <si>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</si>
  <si>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</si>
  <si>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</si>
  <si>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</si>
  <si>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</si>
  <si>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</si>
  <si>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</si>
  <si>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</si>
  <si>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</si>
  <si>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</si>
  <si>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</si>
  <si>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</si>
  <si>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</si>
  <si>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</si>
  <si>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</si>
  <si>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</si>
  <si>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</si>
  <si>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</si>
  <si>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</si>
  <si>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</si>
  <si>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</si>
  <si>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</si>
  <si>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</si>
  <si>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</si>
  <si>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</si>
  <si>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</si>
  <si>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</si>
  <si>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</si>
  <si>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</si>
  <si>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</si>
  <si>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</si>
  <si>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</si>
  <si>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</si>
  <si>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</si>
  <si>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</si>
  <si>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</si>
  <si>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</si>
  <si>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</si>
  <si>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</si>
  <si>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</si>
  <si>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</si>
  <si>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</si>
  <si>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</si>
  <si>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</si>
  <si>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</si>
  <si>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</si>
  <si>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</si>
  <si>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</si>
  <si>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</si>
  <si>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</si>
  <si>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</si>
  <si>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</si>
  <si>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</si>
  <si>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</si>
  <si>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</si>
  <si>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</si>
  <si>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</si>
  <si>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</si>
  <si>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</si>
  <si>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</si>
  <si>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</si>
  <si>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</si>
  <si>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</si>
  <si>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</si>
  <si>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</si>
  <si>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</si>
  <si>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</si>
  <si>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</si>
  <si>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</si>
  <si>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</si>
  <si>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</si>
  <si>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</si>
  <si>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</si>
  <si>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</si>
  <si>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</si>
  <si>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</si>
  <si>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</si>
  <si>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</si>
  <si>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</si>
  <si>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</si>
  <si>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</si>
  <si>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</si>
  <si>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</si>
  <si>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</si>
  <si>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</si>
  <si>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</si>
  <si>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</si>
  <si>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</si>
  <si>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</si>
  <si>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</si>
  <si>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</si>
  <si>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</si>
  <si>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</si>
  <si>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</si>
  <si>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</si>
  <si>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</si>
  <si>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</si>
  <si>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</si>
  <si>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</si>
  <si>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</si>
  <si>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</si>
  <si>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</si>
  <si>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</si>
  <si>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</si>
  <si>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</si>
  <si>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</si>
  <si>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</si>
  <si>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</si>
  <si>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</si>
  <si>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</si>
  <si>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</si>
  <si>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</si>
  <si>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</si>
  <si>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</si>
  <si>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</si>
  <si>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</si>
  <si>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</si>
  <si>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</si>
  <si>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</si>
  <si>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</si>
  <si>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</si>
  <si>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</si>
  <si>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</si>
  <si>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</si>
  <si>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</si>
  <si>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</si>
  <si>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</si>
  <si>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</si>
  <si>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</si>
  <si>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</si>
  <si>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</si>
  <si>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</si>
  <si>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</si>
  <si>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</si>
  <si>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</si>
  <si>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</si>
  <si>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</si>
  <si>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</si>
  <si>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</si>
  <si>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</si>
  <si>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</si>
  <si>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</si>
  <si>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</si>
  <si>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</si>
  <si>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</si>
  <si>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</si>
  <si>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</si>
  <si>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</si>
  <si>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</si>
  <si>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</si>
  <si>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</si>
  <si>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</si>
  <si>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</si>
  <si>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</si>
  <si>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</si>
  <si>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</si>
  <si>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</si>
  <si>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</si>
  <si>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</si>
  <si>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</si>
  <si>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</si>
  <si>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</si>
  <si>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</si>
  <si>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</si>
  <si>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</si>
  <si>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</si>
  <si>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</si>
  <si>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</si>
  <si>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</si>
  <si>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</si>
  <si>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</si>
  <si>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</si>
  <si>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</si>
  <si>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</si>
  <si>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</si>
  <si>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</si>
  <si>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</si>
  <si>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</si>
  <si>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</si>
  <si>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</si>
  <si>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</si>
  <si>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</si>
  <si>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</si>
  <si>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</si>
  <si>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</si>
  <si>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</si>
  <si>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</si>
  <si>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</si>
  <si>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</si>
  <si>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</si>
  <si>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</si>
  <si>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</si>
  <si>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</si>
  <si>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</si>
  <si>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</si>
  <si>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</si>
  <si>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</si>
  <si>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</si>
  <si>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</si>
  <si>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</si>
  <si>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</si>
  <si>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</si>
  <si>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</si>
  <si>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</si>
  <si>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</si>
  <si>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</si>
  <si>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</si>
  <si>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</si>
  <si>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</si>
  <si>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</si>
  <si>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</si>
  <si>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</si>
  <si>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</si>
  <si>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</si>
  <si>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</si>
  <si>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</si>
  <si>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</si>
  <si>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</si>
  <si>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</si>
  <si>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</si>
  <si>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</si>
  <si>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</si>
  <si>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</si>
  <si>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</si>
  <si>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</si>
  <si>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</si>
  <si>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</si>
  <si>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</si>
  <si>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</si>
  <si>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</si>
  <si>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</si>
  <si>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</si>
  <si>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</si>
  <si>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</si>
  <si>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</si>
  <si>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</si>
  <si>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</si>
  <si>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</si>
  <si>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</si>
  <si>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</si>
  <si>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</si>
  <si>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</si>
  <si>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</si>
  <si>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</si>
  <si>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</si>
  <si>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</si>
  <si>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</si>
  <si>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</si>
  <si>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</si>
  <si>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</si>
  <si>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</si>
  <si>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</si>
  <si>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</si>
  <si>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</si>
  <si>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</si>
  <si>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</si>
  <si>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</si>
  <si>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</si>
  <si>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</si>
  <si>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</si>
  <si>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</si>
  <si>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</si>
  <si>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</si>
  <si>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</si>
  <si>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</si>
  <si>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</si>
  <si>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</si>
  <si>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</si>
  <si>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</si>
  <si>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</si>
  <si>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</si>
  <si>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</si>
  <si>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</si>
  <si>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</si>
  <si>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</si>
  <si>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</si>
  <si>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</si>
  <si>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</si>
  <si>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</si>
  <si>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</si>
  <si>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</si>
  <si>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</si>
  <si>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</si>
  <si>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</si>
  <si>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</si>
  <si>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</si>
  <si>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</si>
  <si>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</si>
  <si>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</si>
  <si>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</si>
  <si>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</si>
  <si>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</si>
  <si>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</si>
  <si>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</si>
  <si>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</si>
  <si>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</si>
  <si>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</si>
  <si>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</si>
  <si>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</si>
  <si>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</si>
  <si>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</si>
  <si>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</si>
  <si>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</si>
  <si>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</si>
  <si>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</si>
  <si>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</si>
  <si>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</si>
  <si>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</si>
  <si>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</si>
  <si>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</si>
  <si>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</si>
  <si>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</si>
  <si>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</si>
  <si>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</si>
  <si>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</si>
  <si>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</si>
  <si>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</si>
  <si>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</si>
  <si>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</si>
  <si>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</si>
  <si>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</si>
  <si>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</si>
  <si>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</si>
  <si>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</si>
  <si>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</si>
  <si>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</si>
  <si>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</si>
  <si>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</si>
  <si>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</si>
  <si>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</si>
  <si>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</si>
  <si>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</si>
  <si>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</si>
  <si>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</si>
  <si>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</si>
  <si>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</si>
  <si>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</si>
  <si>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</si>
  <si>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</si>
  <si>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</si>
  <si>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</si>
  <si>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</si>
  <si>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</si>
  <si>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</si>
  <si>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</si>
  <si>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</si>
  <si>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</si>
  <si>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</si>
  <si>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</si>
  <si>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</si>
  <si>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</si>
  <si>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</si>
  <si>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</si>
  <si>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</si>
  <si>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</si>
  <si>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</si>
  <si>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</si>
  <si>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</si>
  <si>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</si>
  <si>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</si>
  <si>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</si>
  <si>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</si>
  <si>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</si>
  <si>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</si>
  <si>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</si>
  <si>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</si>
  <si>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</si>
  <si>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</si>
  <si>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</si>
  <si>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</si>
  <si>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</si>
  <si>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</si>
  <si>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</si>
  <si>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</si>
  <si>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</si>
  <si>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</si>
  <si>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</si>
  <si>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</si>
  <si>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</si>
  <si>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</si>
  <si>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</si>
  <si>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</si>
  <si>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</si>
  <si>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</si>
  <si>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</si>
  <si>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</si>
  <si>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</si>
  <si>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</si>
  <si>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</si>
  <si>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</si>
  <si>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</si>
  <si>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</si>
  <si>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</si>
  <si>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</si>
  <si>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</si>
  <si>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</si>
  <si>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</si>
  <si>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</si>
  <si>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</si>
  <si>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</si>
  <si>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</si>
  <si>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</si>
  <si>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</si>
  <si>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</si>
  <si>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</si>
  <si>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</si>
  <si>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</si>
  <si>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</si>
  <si>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</si>
  <si>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</si>
  <si>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</si>
  <si>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</si>
  <si>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</si>
  <si>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</si>
  <si>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</si>
  <si>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</si>
  <si>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</si>
  <si>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</si>
  <si>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</si>
  <si>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</si>
  <si>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</si>
  <si>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</si>
  <si>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</si>
  <si>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</si>
  <si>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</si>
  <si>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</si>
  <si>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</si>
  <si>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</si>
  <si>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</si>
  <si>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</si>
  <si>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</si>
  <si>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</si>
  <si>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</si>
  <si>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</si>
  <si>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</si>
  <si>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</si>
  <si>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</si>
  <si>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</si>
  <si>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</si>
  <si>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</si>
  <si>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</si>
  <si>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</si>
  <si>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</si>
  <si>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</si>
  <si>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</si>
  <si>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</si>
  <si>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</si>
  <si>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</si>
  <si>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</si>
  <si>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</si>
  <si>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</si>
  <si>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</si>
  <si>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</si>
  <si>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</si>
  <si>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</si>
  <si>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</si>
  <si>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</si>
  <si>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</si>
  <si>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</si>
  <si>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</si>
  <si>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</si>
  <si>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</si>
  <si>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</si>
  <si>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</si>
  <si>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</si>
  <si>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</si>
  <si>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</si>
  <si>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</si>
  <si>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</si>
  <si>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</si>
  <si>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</si>
  <si>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</si>
  <si>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</si>
  <si>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</si>
  <si>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</si>
  <si>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</si>
  <si>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</si>
  <si>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</si>
  <si>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</si>
  <si>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</si>
  <si>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</si>
  <si>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</si>
  <si>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</si>
  <si>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</si>
  <si>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</si>
  <si>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</si>
  <si>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</si>
  <si>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</si>
  <si>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</si>
  <si>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</si>
  <si>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</si>
  <si>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</si>
  <si>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</si>
  <si>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</si>
  <si>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</si>
  <si>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</si>
  <si>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</si>
  <si>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</si>
  <si>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</si>
  <si>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</si>
  <si>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</si>
  <si>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</si>
  <si>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</si>
  <si>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</si>
  <si>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</si>
  <si>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</si>
  <si>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</si>
  <si>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</si>
  <si>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</si>
  <si>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</si>
  <si>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</si>
  <si>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</si>
  <si>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</si>
  <si>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</si>
  <si>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</si>
  <si>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</si>
  <si>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</si>
  <si>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</si>
  <si>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</si>
  <si>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</si>
  <si>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</si>
  <si>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</si>
  <si>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</si>
  <si>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</si>
  <si>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</si>
  <si>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</si>
  <si>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</si>
  <si>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</si>
  <si>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</si>
  <si>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</si>
  <si>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</si>
  <si>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</si>
  <si>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</si>
  <si>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</si>
  <si>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</si>
  <si>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</si>
  <si>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</si>
  <si>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</si>
  <si>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</si>
  <si>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</si>
  <si>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</si>
  <si>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</si>
  <si>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</si>
  <si>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</si>
  <si>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</si>
  <si>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</si>
  <si>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</si>
  <si>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</si>
  <si>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</si>
  <si>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</si>
  <si>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</si>
  <si>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</si>
  <si>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</si>
  <si>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</si>
  <si>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</si>
  <si>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</si>
  <si>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</si>
  <si>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</si>
  <si>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</si>
  <si>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</si>
  <si>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</si>
  <si>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</si>
  <si>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</si>
  <si>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</si>
  <si>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</si>
  <si>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</si>
  <si>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</si>
  <si>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</si>
  <si>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</si>
  <si>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</si>
  <si>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</si>
  <si>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</si>
  <si>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</si>
  <si>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</si>
  <si>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</si>
  <si>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</si>
  <si>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</si>
  <si>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</si>
  <si>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</si>
  <si>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</si>
  <si>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</si>
  <si>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</si>
  <si>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</si>
  <si>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</si>
  <si>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</si>
  <si>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</si>
  <si>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</si>
  <si>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</si>
  <si>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</si>
  <si>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</si>
  <si>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</si>
  <si>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</si>
  <si>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</si>
  <si>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</si>
  <si>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</si>
  <si>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</si>
  <si>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</si>
  <si>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</si>
  <si>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</si>
  <si>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</si>
  <si>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</si>
  <si>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</si>
  <si>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</si>
  <si>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</si>
  <si>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</si>
  <si>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</si>
  <si>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</si>
  <si>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</si>
  <si>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</si>
  <si>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</si>
  <si>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</si>
  <si>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</si>
  <si>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</si>
  <si>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</si>
  <si>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</si>
  <si>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</si>
  <si>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</si>
  <si>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</si>
  <si>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</si>
  <si>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</si>
  <si>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</si>
  <si>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</si>
  <si>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</si>
  <si>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</si>
  <si>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</si>
  <si>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</si>
  <si>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</si>
  <si>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</si>
  <si>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</si>
  <si>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</si>
  <si>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</si>
  <si>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</si>
  <si>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</si>
  <si>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</si>
  <si>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</si>
  <si>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</si>
  <si>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</si>
  <si>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</si>
  <si>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</si>
  <si>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</si>
  <si>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</si>
  <si>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</si>
  <si>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</si>
  <si>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</si>
  <si>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</si>
  <si>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</si>
  <si>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</si>
  <si>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</si>
  <si>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</si>
  <si>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</si>
  <si>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</si>
  <si>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</si>
  <si>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</si>
  <si>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</si>
  <si>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</si>
  <si>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</si>
  <si>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</si>
  <si>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</si>
  <si>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</si>
  <si>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</si>
  <si>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</si>
  <si>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</si>
  <si>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</si>
  <si>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</si>
  <si>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</si>
  <si>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</si>
  <si>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</si>
  <si>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</si>
  <si>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</si>
  <si>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</si>
  <si>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</si>
  <si>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</si>
  <si>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</si>
  <si>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</si>
  <si>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</si>
  <si>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</si>
  <si>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</si>
  <si>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</si>
  <si>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</si>
  <si>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</si>
  <si>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</si>
  <si>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</si>
  <si>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</si>
  <si>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</si>
  <si>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</si>
  <si>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</si>
  <si>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</si>
  <si>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</si>
  <si>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</si>
  <si>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</si>
  <si>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</si>
  <si>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</si>
  <si>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</si>
  <si>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</si>
  <si>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</si>
  <si>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</si>
  <si>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</si>
  <si>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</si>
  <si>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</si>
  <si>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</si>
  <si>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</si>
  <si>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</si>
  <si>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</si>
  <si>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</si>
  <si>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</si>
  <si>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</si>
  <si>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</si>
  <si>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</si>
  <si>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</si>
  <si>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</si>
  <si>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</si>
  <si>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</si>
  <si>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</si>
  <si>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</si>
  <si>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</si>
  <si>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</si>
  <si>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</si>
  <si>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</si>
  <si>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</si>
  <si>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</si>
  <si>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</si>
  <si>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</si>
  <si>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</si>
  <si>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</si>
  <si>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</si>
  <si>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</si>
  <si>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</si>
  <si>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</si>
  <si>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</si>
  <si>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</si>
  <si>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</si>
  <si>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</si>
  <si>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</si>
  <si>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</si>
  <si>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</si>
  <si>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</si>
  <si>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</si>
  <si>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</si>
  <si>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</si>
  <si>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</si>
  <si>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</si>
  <si>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</si>
  <si>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</si>
  <si>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</si>
  <si>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</si>
  <si>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</si>
  <si>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</si>
  <si>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</si>
  <si>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</si>
  <si>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</si>
  <si>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</si>
  <si>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</si>
  <si>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</si>
  <si>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</si>
  <si>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</si>
  <si>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</si>
  <si>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</si>
  <si>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</si>
  <si>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</si>
  <si>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</si>
  <si>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</si>
  <si>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</si>
  <si>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</si>
  <si>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</si>
  <si>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</si>
  <si>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</si>
  <si>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</si>
  <si>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</si>
  <si>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</si>
  <si>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</si>
  <si>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</si>
  <si>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</si>
  <si>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</si>
  <si>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</si>
  <si>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</si>
  <si>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</si>
  <si>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</si>
  <si>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</si>
  <si>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</si>
  <si>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</si>
  <si>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</si>
  <si>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</si>
  <si>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</si>
  <si>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</si>
  <si>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</si>
  <si>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</si>
  <si>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</si>
  <si>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</si>
  <si>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</si>
  <si>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</si>
  <si>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</si>
  <si>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</si>
  <si>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</si>
  <si>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</si>
  <si>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</si>
  <si>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</si>
  <si>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</si>
  <si>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</si>
  <si>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</si>
  <si>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</si>
  <si>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</si>
  <si>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</si>
  <si>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</si>
  <si>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</si>
  <si>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</si>
  <si>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</si>
  <si>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</si>
  <si>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</si>
  <si>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</si>
  <si>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</si>
  <si>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</si>
  <si>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</si>
  <si>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</si>
  <si>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</si>
  <si>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</si>
  <si>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</si>
  <si>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</si>
  <si>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</si>
  <si>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</si>
  <si>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</si>
  <si>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</si>
  <si>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</si>
  <si>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</si>
  <si>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</si>
  <si>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</si>
  <si>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</si>
  <si>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</si>
  <si>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</si>
  <si>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</si>
  <si>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</si>
  <si>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</si>
  <si>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</si>
  <si>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</si>
  <si>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</si>
  <si>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</si>
  <si>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</si>
  <si>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</si>
  <si>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</si>
  <si>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</si>
  <si>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</si>
  <si>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</si>
  <si>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</si>
  <si>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</si>
  <si>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</si>
  <si>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</si>
  <si>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</si>
  <si>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</si>
  <si>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</si>
  <si>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</si>
  <si>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</si>
  <si>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</si>
  <si>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</si>
  <si>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</si>
  <si>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</si>
  <si>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</si>
  <si>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</si>
  <si>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</si>
  <si>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</si>
  <si>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</si>
  <si>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</si>
  <si>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</si>
  <si>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</si>
  <si>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</si>
  <si>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</si>
  <si>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</si>
  <si>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</si>
  <si>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</si>
  <si>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</si>
  <si>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</si>
  <si>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</si>
  <si>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</si>
  <si>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</si>
  <si>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</si>
  <si>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</si>
  <si>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</si>
  <si>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</si>
  <si>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</si>
  <si>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</si>
  <si>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</si>
  <si>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</si>
  <si>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</si>
  <si>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</si>
  <si>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</si>
  <si>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</si>
  <si>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</si>
  <si>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</si>
  <si>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</si>
  <si>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</si>
  <si>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</si>
  <si>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</si>
  <si>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</si>
  <si>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</si>
  <si>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</si>
  <si>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</si>
  <si>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</si>
  <si>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</si>
  <si>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</si>
  <si>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</si>
  <si>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</si>
  <si>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</si>
  <si>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</si>
  <si>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</si>
  <si>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</si>
  <si>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</si>
  <si>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</si>
  <si>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</si>
  <si>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</si>
  <si>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</si>
  <si>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</si>
  <si>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</si>
  <si>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</si>
  <si>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</si>
  <si>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</si>
  <si>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</si>
  <si>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</si>
  <si>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</si>
  <si>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</si>
  <si>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</si>
  <si>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</si>
  <si>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</si>
  <si>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</si>
  <si>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</si>
  <si>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</si>
  <si>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</si>
  <si>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</si>
  <si>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</si>
  <si>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</si>
  <si>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</si>
  <si>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</si>
  <si>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</si>
  <si>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</si>
  <si>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</si>
  <si>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</si>
  <si>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</si>
  <si>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</si>
  <si>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</si>
  <si>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</si>
  <si>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</si>
  <si>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</si>
  <si>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</si>
  <si>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</si>
  <si>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</si>
  <si>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</si>
  <si>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</si>
  <si>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</si>
  <si>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</si>
  <si>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</si>
  <si>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</si>
  <si>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</si>
  <si>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</si>
  <si>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</si>
  <si>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</si>
  <si>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</si>
  <si>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</si>
  <si>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</si>
  <si>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</si>
  <si>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</si>
  <si>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</si>
  <si>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</si>
  <si>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</si>
  <si>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</si>
  <si>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</si>
  <si>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</si>
  <si>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</si>
  <si>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</si>
  <si>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</si>
  <si>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</si>
  <si>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</si>
  <si>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</si>
  <si>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</si>
  <si>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</si>
  <si>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</si>
  <si>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</si>
  <si>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</si>
  <si>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</si>
  <si>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</si>
  <si>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</si>
  <si>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</si>
  <si>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</si>
  <si>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</si>
  <si>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</si>
  <si>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</si>
  <si>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</si>
  <si>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</si>
  <si>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</si>
  <si>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</si>
  <si>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</si>
  <si>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</si>
  <si>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</si>
  <si>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</si>
  <si>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</si>
  <si>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</si>
  <si>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</si>
  <si>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</si>
  <si>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</si>
  <si>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</si>
  <si>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</si>
  <si>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</si>
  <si>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</si>
  <si>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</si>
  <si>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</si>
  <si>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</si>
  <si>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</si>
  <si>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</si>
  <si>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</si>
  <si>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</si>
  <si>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</si>
  <si>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</si>
  <si>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</si>
  <si>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</si>
  <si>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</si>
  <si>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</si>
  <si>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</si>
  <si>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</si>
  <si>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</si>
  <si>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</si>
  <si>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</si>
  <si>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</si>
  <si>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</si>
  <si>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</si>
  <si>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</si>
  <si>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</si>
  <si>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</si>
  <si>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</si>
  <si>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</si>
  <si>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</si>
  <si>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</si>
  <si>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</si>
  <si>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</si>
  <si>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</si>
  <si>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</si>
  <si>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</si>
  <si>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</si>
  <si>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</si>
  <si>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</si>
  <si>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</si>
  <si>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</si>
  <si>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</si>
  <si>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</si>
  <si>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</si>
  <si>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</si>
  <si>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</si>
  <si>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</si>
  <si>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</si>
  <si>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</si>
  <si>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</si>
  <si>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</si>
  <si>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</si>
  <si>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</si>
  <si>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</si>
  <si>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</si>
  <si>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</si>
  <si>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</si>
  <si>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</si>
  <si>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</si>
  <si>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</si>
  <si>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</si>
  <si>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</si>
  <si>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</si>
  <si>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</si>
  <si>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</si>
  <si>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</si>
  <si>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</si>
  <si>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</si>
  <si>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</si>
  <si>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</si>
  <si>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</si>
  <si>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</si>
  <si>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</si>
  <si>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</si>
  <si>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</si>
  <si>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</si>
  <si>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</si>
  <si>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</si>
  <si>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</si>
  <si>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</si>
  <si>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</si>
  <si>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</si>
  <si>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</si>
  <si>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</si>
  <si>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</si>
  <si>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</si>
  <si>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</si>
  <si>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</si>
  <si>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</si>
  <si>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</si>
  <si>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</si>
  <si>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</si>
  <si>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</si>
  <si>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</si>
  <si>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</si>
  <si>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</si>
  <si>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</si>
  <si>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</si>
  <si>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</si>
  <si>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</si>
  <si>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</si>
  <si>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</si>
  <si>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</si>
  <si>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</si>
  <si>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</si>
  <si>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</si>
  <si>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</si>
  <si>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</si>
  <si>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</si>
  <si>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</si>
  <si>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</si>
  <si>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</si>
  <si>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</si>
  <si>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</si>
  <si>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</si>
  <si>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</si>
  <si>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</si>
  <si>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</si>
  <si>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</si>
  <si>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</si>
  <si>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</si>
  <si>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</si>
  <si>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</si>
  <si>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</si>
  <si>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</si>
  <si>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</si>
  <si>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</si>
  <si>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</si>
  <si>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</si>
  <si>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</si>
  <si>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</si>
  <si>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</si>
  <si>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</si>
  <si>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</si>
  <si>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</si>
  <si>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</si>
  <si>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</si>
  <si>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</si>
  <si>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</si>
  <si>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</si>
  <si>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</si>
  <si>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</si>
  <si>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</si>
  <si>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</si>
  <si>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</si>
  <si>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</si>
  <si>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</si>
  <si>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</si>
  <si>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</si>
  <si>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</si>
  <si>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</si>
  <si>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</si>
  <si>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</si>
  <si>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</si>
  <si>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</si>
  <si>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</si>
  <si>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</si>
  <si>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</si>
  <si>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</si>
  <si>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</si>
  <si>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</si>
  <si>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</si>
  <si>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</si>
  <si>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</si>
  <si>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</si>
  <si>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</si>
  <si>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</si>
  <si>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</si>
  <si>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</si>
  <si>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</si>
  <si>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</si>
  <si>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</si>
  <si>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</si>
  <si>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</si>
  <si>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</si>
  <si>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</si>
  <si>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</si>
  <si>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</si>
  <si>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</si>
  <si>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</si>
  <si>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</si>
  <si>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</si>
  <si>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</si>
  <si>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</si>
  <si>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</si>
  <si>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</si>
  <si>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</si>
  <si>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</si>
  <si>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</si>
  <si>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</si>
  <si>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</si>
  <si>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</si>
  <si>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</si>
  <si>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</si>
  <si>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</si>
  <si>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</si>
  <si>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</si>
  <si>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</si>
  <si>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</si>
  <si>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</si>
  <si>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</si>
  <si>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</si>
  <si>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</si>
  <si>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</si>
  <si>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</si>
  <si>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</si>
  <si>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</si>
  <si>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</si>
  <si>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</si>
  <si>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</si>
  <si>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</si>
  <si>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</si>
  <si>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</si>
  <si>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</si>
  <si>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</si>
  <si>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</si>
  <si>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</si>
  <si>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</si>
  <si>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</si>
  <si>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</si>
  <si>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</si>
  <si>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</si>
  <si>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</si>
  <si>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</si>
  <si>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</si>
  <si>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</si>
  <si>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</si>
  <si>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</si>
  <si>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</si>
  <si>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</si>
  <si>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</si>
  <si>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</si>
  <si>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</si>
  <si>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</si>
  <si>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</si>
  <si>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</si>
  <si>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</si>
  <si>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</si>
  <si>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</si>
  <si>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</si>
  <si>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</si>
  <si>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</si>
  <si>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</si>
  <si>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</si>
  <si>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</si>
  <si>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</si>
  <si>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</si>
  <si>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</si>
  <si>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</si>
  <si>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</si>
  <si>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</si>
  <si>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</si>
  <si>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</si>
  <si>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</si>
  <si>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</si>
  <si>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</si>
  <si>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</si>
  <si>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</si>
  <si>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</si>
  <si>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</si>
  <si>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</si>
  <si>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</si>
  <si>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</si>
  <si>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</si>
  <si>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</si>
  <si>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</si>
  <si>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</si>
  <si>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</si>
  <si>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</si>
  <si>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</si>
  <si>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</si>
  <si>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</si>
  <si>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</si>
  <si>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</si>
  <si>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</si>
  <si>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</si>
  <si>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</si>
  <si>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</si>
  <si>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</si>
  <si>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</si>
  <si>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</si>
  <si>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</si>
  <si>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</si>
  <si>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</si>
  <si>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</si>
  <si>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</si>
  <si>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</si>
  <si>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</si>
  <si>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</si>
  <si>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</si>
  <si>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</si>
  <si>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</si>
  <si>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</si>
  <si>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</si>
  <si>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</si>
  <si>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</si>
  <si>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</si>
  <si>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</si>
  <si>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</si>
  <si>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</si>
  <si>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</si>
  <si>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</si>
  <si>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</si>
  <si>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</si>
  <si>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</si>
  <si>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</si>
  <si>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</si>
  <si>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</si>
  <si>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</si>
  <si>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</si>
  <si>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</si>
  <si>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</si>
  <si>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</si>
  <si>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</si>
  <si>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</si>
  <si>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</si>
  <si>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</si>
  <si>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</si>
  <si>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</si>
  <si>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</si>
  <si>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</si>
  <si>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</si>
  <si>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</si>
  <si>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</si>
  <si>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</si>
  <si>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</si>
  <si>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</si>
  <si>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</si>
  <si>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</si>
  <si>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</si>
  <si>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</si>
  <si>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</si>
  <si>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</si>
  <si>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</si>
  <si>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</si>
  <si>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</si>
  <si>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</si>
  <si>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</si>
  <si>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</si>
  <si>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</si>
  <si>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</si>
  <si>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</si>
  <si>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</si>
  <si>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</si>
  <si>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</si>
  <si>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</si>
  <si>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</si>
  <si>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</si>
  <si>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</si>
  <si>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</si>
  <si>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</si>
  <si>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</si>
  <si>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</si>
  <si>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</si>
  <si>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</si>
  <si>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</si>
  <si>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</si>
  <si>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</si>
  <si>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</si>
  <si>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</si>
  <si>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</si>
  <si>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</si>
  <si>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</si>
  <si>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</si>
  <si>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</si>
  <si>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</si>
  <si>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</si>
  <si>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</si>
  <si>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</si>
  <si>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</si>
  <si>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</si>
  <si>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</si>
  <si>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</si>
  <si>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</si>
  <si>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</si>
  <si>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</si>
  <si>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</si>
  <si>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</si>
  <si>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</si>
  <si>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</si>
  <si>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</si>
  <si>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</si>
  <si>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</si>
  <si>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</si>
  <si>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</si>
  <si>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</si>
  <si>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</si>
  <si>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</si>
  <si>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</si>
  <si>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</si>
  <si>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</si>
  <si>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</si>
  <si>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</si>
  <si>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</si>
  <si>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</si>
  <si>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</si>
  <si>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</si>
  <si>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</si>
  <si>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</si>
  <si>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</si>
  <si>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</si>
  <si>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</si>
  <si>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</si>
  <si>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</si>
  <si>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</si>
  <si>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</si>
  <si>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</si>
  <si>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</si>
  <si>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</si>
  <si>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</si>
  <si>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</si>
  <si>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</si>
  <si>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</si>
  <si>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</si>
  <si>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</si>
  <si>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</si>
  <si>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</si>
  <si>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</si>
  <si>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</si>
  <si>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</si>
  <si>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</si>
  <si>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</si>
  <si>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</si>
  <si>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</si>
  <si>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</si>
  <si>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</si>
  <si>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</si>
  <si>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</si>
  <si>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</si>
  <si>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</si>
  <si>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</si>
  <si>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</si>
  <si>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</si>
  <si>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</si>
  <si>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</si>
  <si>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</si>
  <si>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</si>
  <si>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</si>
  <si>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</si>
  <si>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</si>
  <si>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</si>
  <si>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</si>
  <si>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</si>
  <si>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</si>
  <si>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</si>
  <si>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</si>
  <si>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</si>
  <si>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</si>
  <si>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</si>
  <si>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</si>
  <si>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</si>
  <si>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</si>
  <si>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</si>
  <si>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</si>
  <si>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</si>
  <si>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</si>
  <si>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</si>
  <si>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</si>
  <si>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</si>
  <si>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</si>
  <si>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</si>
  <si>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</si>
  <si>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</si>
  <si>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</si>
  <si>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</si>
  <si>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</si>
  <si>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</si>
  <si>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</si>
  <si>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</si>
  <si>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</si>
  <si>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</si>
  <si>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</si>
  <si>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</si>
  <si>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</si>
  <si>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</si>
  <si>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</si>
  <si>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</si>
  <si>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</si>
  <si>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</si>
  <si>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</si>
  <si>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</si>
  <si>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</si>
  <si>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</si>
  <si>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</si>
  <si>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</si>
  <si>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</si>
  <si>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</si>
  <si>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</si>
  <si>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</si>
  <si>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</si>
  <si>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</si>
  <si>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</si>
  <si>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</si>
  <si>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</si>
  <si>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</si>
  <si>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</si>
  <si>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</si>
  <si>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</si>
  <si>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</si>
  <si>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</si>
  <si>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</si>
  <si>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</si>
  <si>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</si>
  <si>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</si>
  <si>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</si>
  <si>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</si>
  <si>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</si>
  <si>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</si>
  <si>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</si>
  <si>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</si>
  <si>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</si>
  <si>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</si>
  <si>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</si>
  <si>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</si>
  <si>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</si>
  <si>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</si>
  <si>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</si>
  <si>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</si>
  <si>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</si>
  <si>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</si>
  <si>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</si>
  <si>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</si>
  <si>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</si>
  <si>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</si>
  <si>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</si>
  <si>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</si>
  <si>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</si>
  <si>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</si>
  <si>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</si>
  <si>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</si>
  <si>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</si>
  <si>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</si>
  <si>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</si>
  <si>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</si>
  <si>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</si>
  <si>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</si>
  <si>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</si>
  <si>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</si>
  <si>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</si>
  <si>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</si>
  <si>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</si>
  <si>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</si>
  <si>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</si>
  <si>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</si>
  <si>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</si>
  <si>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</si>
  <si>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</si>
  <si>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</si>
  <si>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</si>
  <si>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</si>
  <si>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</si>
  <si>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</si>
  <si>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</si>
  <si>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</si>
  <si>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</si>
  <si>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</si>
  <si>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</si>
  <si>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</si>
  <si>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</si>
  <si>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</si>
  <si>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</si>
  <si>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</si>
  <si>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</si>
  <si>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</si>
  <si>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</si>
  <si>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</si>
  <si>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</si>
  <si>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</si>
  <si>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</si>
  <si>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</si>
  <si>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</si>
  <si>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</si>
  <si>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</si>
  <si>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</si>
  <si>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</si>
  <si>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</si>
  <si>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</si>
  <si>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</si>
  <si>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</si>
  <si>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</si>
  <si>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</si>
  <si>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</si>
  <si>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</si>
  <si>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</si>
  <si>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</si>
  <si>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</si>
  <si>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</si>
  <si>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</si>
  <si>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</si>
  <si>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</si>
  <si>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</si>
  <si>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</si>
  <si>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</si>
  <si>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</si>
  <si>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</si>
  <si>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</si>
  <si>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</si>
  <si>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</si>
  <si>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</si>
  <si>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</si>
  <si>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</si>
  <si>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</si>
  <si>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</si>
  <si>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</si>
  <si>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</si>
  <si>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</si>
  <si>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</si>
  <si>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</si>
  <si>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</si>
  <si>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</si>
  <si>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</si>
  <si>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</si>
  <si>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</si>
  <si>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</si>
  <si>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</si>
  <si>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</si>
  <si>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</si>
  <si>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</si>
  <si>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</si>
  <si>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</si>
  <si>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</si>
  <si>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</si>
  <si>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</si>
  <si>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</si>
  <si>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</si>
  <si>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</si>
  <si>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</si>
  <si>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</si>
  <si>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</si>
  <si>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</si>
  <si>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</si>
  <si>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</si>
  <si>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</si>
  <si>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</si>
  <si>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</si>
  <si>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</si>
  <si>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</si>
  <si>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</si>
  <si>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</si>
  <si>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</si>
  <si>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</si>
  <si>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</si>
  <si>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</si>
  <si>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</si>
  <si>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</si>
  <si>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</si>
  <si>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</si>
  <si>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</si>
  <si>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</si>
  <si>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</si>
  <si>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</si>
  <si>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</si>
  <si>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</si>
  <si>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</si>
  <si>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</si>
  <si>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</si>
  <si>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</si>
  <si>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</si>
  <si>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</si>
  <si>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</si>
  <si>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</si>
  <si>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</si>
  <si>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</si>
  <si>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</si>
  <si>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</si>
  <si>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</si>
  <si>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</si>
  <si>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</si>
  <si>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</si>
  <si>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</si>
  <si>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</si>
  <si>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</si>
  <si>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</si>
  <si>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</si>
  <si>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</si>
  <si>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</si>
  <si>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</si>
  <si>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</si>
  <si>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</si>
  <si>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</si>
  <si>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</si>
  <si>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</si>
  <si>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</si>
  <si>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</si>
  <si>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</si>
  <si>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</si>
  <si>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</si>
  <si>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</si>
  <si>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</si>
  <si>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</si>
  <si>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</si>
  <si>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</si>
  <si>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</si>
  <si>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</si>
  <si>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</si>
  <si>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</si>
  <si>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</si>
  <si>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</si>
  <si>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</si>
  <si>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</si>
  <si>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</si>
  <si>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</si>
  <si>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</si>
  <si>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</si>
  <si>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</si>
  <si>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</si>
  <si>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</si>
  <si>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</si>
  <si>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</si>
  <si>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</si>
  <si>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</si>
  <si>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</si>
  <si>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</si>
  <si>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</si>
  <si>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</si>
  <si>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</si>
  <si>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</si>
  <si>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</si>
  <si>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</si>
  <si>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</si>
  <si>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</si>
  <si>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</si>
  <si>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</si>
  <si>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</si>
  <si>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</si>
  <si>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</si>
  <si>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</si>
  <si>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</si>
  <si>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</si>
  <si>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</si>
  <si>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</si>
  <si>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</si>
  <si>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</si>
  <si>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</si>
  <si>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</si>
  <si>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</si>
  <si>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</si>
  <si>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</si>
  <si>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</si>
  <si>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</si>
  <si>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</si>
  <si>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</si>
  <si>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</si>
  <si>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</si>
  <si>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</si>
  <si>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</si>
  <si>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</si>
  <si>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</si>
  <si>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</si>
  <si>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</si>
  <si>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</si>
  <si>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</si>
  <si>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</si>
  <si>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</si>
  <si>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</si>
  <si>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</si>
  <si>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</si>
  <si>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</si>
  <si>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</si>
  <si>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</si>
  <si>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</si>
  <si>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</si>
  <si>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</si>
  <si>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</si>
  <si>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</si>
  <si>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</si>
  <si>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</si>
  <si>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</si>
  <si>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</si>
  <si>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</si>
  <si>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</si>
  <si>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</si>
  <si>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</si>
  <si>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</si>
  <si>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</si>
  <si>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</si>
  <si>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</si>
  <si>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</si>
  <si>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</si>
  <si>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</si>
  <si>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</si>
  <si>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</si>
  <si>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</si>
  <si>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</si>
  <si>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</si>
  <si>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</si>
  <si>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</si>
  <si>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</si>
  <si>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</si>
  <si>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</si>
  <si>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</si>
  <si>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</si>
  <si>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</si>
  <si>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</si>
  <si>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</si>
  <si>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</si>
  <si>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</si>
  <si>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</si>
  <si>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</si>
  <si>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</si>
  <si>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</si>
  <si>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</si>
  <si>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</si>
  <si>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</si>
  <si>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</si>
  <si>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</si>
  <si>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</si>
  <si>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</si>
  <si>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</si>
  <si>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</si>
  <si>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</si>
  <si>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</si>
  <si>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</si>
  <si>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</si>
  <si>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</si>
  <si>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</si>
  <si>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</si>
  <si>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</si>
  <si>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</si>
  <si>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</si>
  <si>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</si>
  <si>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</si>
  <si>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</si>
  <si>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</si>
  <si>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</si>
  <si>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</si>
  <si>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</si>
  <si>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</si>
  <si>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</si>
  <si>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</si>
  <si>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</si>
  <si>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</si>
  <si>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</si>
  <si>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</si>
  <si>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</si>
  <si>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</si>
  <si>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</si>
  <si>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</si>
  <si>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</si>
  <si>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</si>
  <si>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</si>
  <si>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</si>
  <si>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</si>
  <si>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</si>
  <si>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</si>
  <si>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</si>
  <si>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</si>
  <si>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</si>
  <si>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</si>
  <si>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</si>
  <si>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</si>
  <si>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</si>
  <si>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</si>
  <si>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</si>
  <si>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</si>
  <si>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</si>
  <si>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</si>
  <si>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</si>
  <si>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</si>
  <si>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</si>
  <si>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</si>
  <si>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</si>
  <si>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</si>
  <si>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</si>
  <si>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</si>
  <si>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</si>
  <si>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</si>
  <si>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</si>
  <si>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</si>
  <si>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</si>
  <si>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</si>
  <si>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</si>
  <si>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</si>
  <si>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</si>
  <si>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</si>
  <si>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</si>
  <si>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</si>
  <si>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</si>
  <si>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</si>
  <si>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</si>
  <si>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</si>
  <si>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</si>
  <si>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</si>
  <si>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</si>
  <si>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</si>
  <si>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</si>
  <si>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</si>
  <si>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</si>
  <si>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</si>
  <si>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</si>
  <si>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</si>
  <si>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</si>
  <si>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</si>
  <si>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</si>
  <si>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</si>
  <si>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</si>
  <si>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</si>
  <si>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</si>
  <si>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</si>
  <si>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</si>
  <si>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</si>
  <si>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</si>
  <si>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</si>
  <si>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</si>
  <si>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</si>
  <si>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</si>
  <si>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</si>
  <si>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</si>
  <si>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</si>
  <si>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</si>
  <si>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</si>
  <si>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</si>
  <si>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</si>
  <si>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</si>
  <si>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</si>
  <si>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</si>
  <si>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</si>
  <si>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</si>
  <si>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</si>
  <si>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</si>
  <si>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</si>
  <si>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</si>
  <si>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</si>
  <si>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</si>
  <si>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</si>
  <si>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</si>
  <si>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</si>
  <si>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</si>
  <si>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</si>
  <si>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</si>
  <si>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</si>
  <si>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</si>
  <si>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</si>
  <si>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</si>
  <si>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</si>
  <si>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</si>
  <si>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</si>
  <si>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</si>
  <si>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</si>
  <si>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</si>
  <si>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</si>
  <si>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</si>
  <si>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</si>
  <si>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</si>
  <si>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</si>
  <si>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</si>
  <si>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</si>
  <si>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</si>
  <si>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</si>
  <si>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</si>
  <si>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</si>
  <si>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</si>
  <si>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</si>
  <si>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</si>
  <si>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</si>
  <si>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</si>
  <si>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</si>
  <si>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</si>
  <si>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</si>
  <si>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</si>
  <si>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</si>
  <si>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</si>
  <si>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</si>
  <si>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</si>
  <si>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</si>
  <si>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</si>
  <si>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</si>
  <si>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</si>
  <si>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</si>
  <si>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</si>
  <si>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</si>
  <si>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</si>
  <si>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</si>
  <si>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</si>
  <si>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</si>
  <si>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</si>
  <si>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</si>
  <si>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</si>
  <si>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</si>
  <si>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</si>
  <si>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</si>
  <si>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</si>
  <si>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</si>
  <si>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</si>
  <si>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</si>
  <si>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</si>
  <si>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</si>
  <si>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</si>
  <si>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</si>
  <si>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</si>
  <si>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</si>
  <si>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</si>
  <si>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</si>
  <si>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</si>
  <si>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</si>
  <si>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</si>
  <si>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</si>
  <si>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</si>
  <si>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</si>
  <si>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</si>
  <si>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</si>
  <si>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</si>
  <si>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</si>
  <si>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</si>
  <si>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</si>
  <si>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</si>
  <si>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</si>
  <si>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</si>
  <si>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</si>
  <si>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</si>
  <si>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</si>
  <si>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</si>
  <si>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</si>
  <si>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</si>
  <si>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</si>
  <si>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</si>
  <si>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</si>
  <si>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</si>
  <si>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</si>
  <si>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</si>
  <si>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</si>
  <si>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</si>
  <si>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</si>
  <si>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</si>
  <si>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</si>
  <si>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</si>
  <si>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</si>
  <si>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</si>
  <si>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</si>
  <si>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</si>
  <si>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</si>
  <si>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</si>
  <si>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</si>
  <si>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</si>
  <si>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</si>
  <si>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</si>
  <si>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</si>
  <si>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</si>
  <si>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</si>
  <si>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</si>
  <si>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</si>
  <si>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</si>
  <si>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</si>
  <si>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</si>
  <si>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</si>
  <si>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</si>
  <si>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</si>
  <si>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</si>
  <si>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</si>
  <si>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</si>
  <si>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</si>
  <si>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</si>
  <si>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</si>
  <si>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</si>
  <si>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</si>
  <si>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</si>
  <si>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</si>
  <si>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</si>
  <si>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</si>
  <si>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</si>
  <si>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</si>
  <si>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</si>
  <si>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</si>
  <si>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</si>
  <si>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</si>
  <si>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</si>
  <si>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</si>
  <si>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</si>
  <si>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</si>
  <si>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</si>
  <si>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</si>
  <si>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</si>
  <si>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</si>
  <si>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</si>
  <si>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</si>
  <si>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</si>
  <si>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</si>
  <si>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</si>
  <si>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</si>
  <si>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</si>
  <si>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</si>
  <si>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</si>
  <si>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</si>
  <si>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</si>
  <si>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</si>
  <si>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</si>
  <si>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</si>
  <si>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</si>
  <si>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</si>
  <si>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</si>
  <si>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</si>
  <si>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</si>
  <si>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</si>
  <si>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</si>
  <si>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</si>
  <si>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</si>
  <si>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</si>
  <si>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</si>
  <si>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</si>
  <si>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</si>
  <si>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</si>
  <si>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</si>
  <si>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</si>
  <si>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</si>
  <si>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</si>
  <si>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</si>
  <si>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</si>
  <si>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</si>
  <si>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</si>
  <si>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</si>
  <si>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</si>
  <si>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</si>
  <si>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</si>
  <si>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</si>
  <si>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</si>
  <si>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</si>
  <si>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</si>
  <si>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</si>
  <si>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</si>
  <si>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</si>
  <si>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</si>
  <si>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</si>
  <si>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</si>
  <si>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</si>
  <si>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</si>
  <si>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</si>
  <si>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</si>
  <si>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</si>
  <si>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</si>
  <si>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</si>
  <si>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</si>
  <si>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</si>
  <si>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</si>
  <si>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</si>
  <si>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</si>
  <si>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</si>
  <si>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</si>
  <si>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</si>
  <si>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</si>
  <si>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</si>
  <si>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</si>
  <si>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</si>
  <si>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</si>
  <si>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</si>
  <si>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</si>
  <si>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</si>
  <si>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</si>
  <si>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</si>
  <si>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</si>
  <si>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</si>
  <si>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</si>
  <si>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</si>
  <si>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</si>
  <si>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</si>
  <si>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</si>
  <si>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</si>
  <si>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</si>
  <si>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</si>
  <si>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</si>
  <si>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</si>
  <si>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</si>
  <si>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</si>
  <si>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</si>
  <si>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</si>
  <si>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</si>
  <si>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</si>
  <si>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</si>
  <si>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</si>
  <si>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</si>
  <si>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</si>
  <si>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</si>
  <si>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</si>
  <si>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</si>
  <si>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</si>
  <si>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</si>
  <si>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</si>
  <si>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</si>
  <si>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</si>
  <si>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</si>
  <si>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</si>
  <si>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</si>
  <si>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</si>
  <si>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</si>
  <si>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</si>
  <si>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</si>
  <si>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</si>
  <si>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</si>
  <si>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</si>
  <si>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</si>
  <si>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</si>
  <si>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</si>
  <si>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</si>
  <si>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</si>
  <si>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</si>
  <si>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</si>
  <si>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</si>
  <si>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</si>
  <si>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</si>
  <si>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</si>
  <si>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</si>
  <si>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</si>
  <si>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</si>
  <si>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</si>
  <si>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</si>
  <si>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</si>
  <si>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</si>
  <si>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</si>
  <si>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</si>
  <si>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</si>
  <si>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</si>
  <si>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</si>
  <si>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</si>
  <si>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</si>
  <si>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</si>
  <si>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</si>
  <si>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</si>
  <si>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</si>
  <si>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</si>
  <si>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</si>
  <si>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</si>
  <si>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</si>
  <si>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</si>
  <si>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</si>
  <si>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</si>
  <si>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</si>
  <si>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</si>
  <si>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</si>
  <si>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</si>
  <si>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</si>
  <si>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</si>
  <si>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</si>
  <si>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</si>
  <si>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</si>
  <si>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</si>
  <si>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</si>
  <si>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</si>
  <si>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</si>
  <si>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</si>
  <si>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</si>
  <si>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</si>
  <si>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</si>
  <si>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</si>
  <si>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</si>
  <si>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</si>
  <si>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</si>
  <si>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</si>
  <si>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</si>
  <si>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</si>
  <si>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</si>
  <si>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</si>
  <si>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</si>
  <si>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</si>
  <si>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</si>
  <si>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</si>
  <si>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</si>
  <si>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</si>
  <si>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</si>
  <si>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</si>
  <si>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</si>
  <si>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</si>
  <si>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</si>
  <si>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</si>
  <si>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</si>
  <si>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</si>
  <si>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</si>
  <si>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</si>
  <si>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</si>
  <si>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</si>
  <si>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</si>
  <si>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</si>
  <si>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</si>
  <si>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</si>
  <si>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</si>
  <si>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</si>
  <si>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</si>
  <si>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</si>
  <si>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</si>
  <si>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</si>
  <si>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</si>
  <si>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</si>
  <si>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</si>
  <si>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</si>
  <si>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</si>
  <si>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</si>
  <si>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</si>
  <si>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</si>
  <si>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</si>
  <si>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</si>
  <si>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</si>
  <si>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</si>
  <si>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</si>
  <si>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</si>
  <si>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</si>
  <si>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</si>
  <si>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</si>
  <si>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</si>
  <si>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</si>
  <si>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</si>
  <si>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</si>
  <si>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</si>
  <si>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</si>
  <si>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</si>
  <si>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</si>
  <si>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</si>
  <si>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</si>
  <si>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</si>
  <si>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</si>
  <si>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</si>
  <si>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</si>
  <si>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</si>
  <si>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</si>
  <si>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</si>
  <si>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</si>
  <si>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</si>
  <si>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</si>
  <si>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</si>
  <si>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</si>
  <si>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</si>
  <si>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</si>
  <si>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</si>
  <si>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</si>
  <si>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</si>
  <si>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</si>
  <si>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</si>
  <si>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</si>
  <si>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</si>
  <si>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</si>
  <si>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</si>
  <si>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</si>
  <si>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</si>
  <si>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</si>
  <si>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</si>
  <si>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</si>
  <si>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</si>
  <si>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</si>
  <si>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</si>
  <si>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</si>
  <si>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</si>
  <si>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</si>
  <si>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</si>
  <si>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</si>
  <si>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</si>
  <si>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</si>
  <si>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</si>
  <si>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</si>
  <si>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</si>
  <si>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</si>
  <si>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</si>
  <si>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</si>
  <si>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</si>
  <si>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</si>
  <si>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</si>
  <si>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</si>
  <si>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</si>
  <si>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</si>
  <si>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</si>
  <si>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</si>
  <si>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</si>
  <si>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</si>
  <si>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</si>
  <si>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</si>
  <si>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</si>
  <si>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</si>
  <si>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</si>
  <si>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</si>
  <si>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</si>
  <si>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</si>
  <si>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</si>
  <si>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</si>
  <si>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</si>
  <si>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</si>
  <si>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</si>
  <si>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</si>
  <si>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</si>
  <si>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</si>
  <si>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</si>
  <si>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</si>
  <si>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</si>
  <si>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</si>
  <si>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</si>
  <si>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</si>
  <si>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</si>
  <si>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</si>
  <si>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</si>
  <si>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</si>
  <si>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</si>
  <si>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</si>
  <si>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</si>
  <si>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</si>
  <si>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</si>
  <si>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</si>
  <si>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</si>
  <si>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</si>
  <si>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</si>
  <si>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</si>
  <si>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</si>
  <si>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</si>
  <si>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</si>
  <si>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</si>
  <si>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</si>
  <si>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</si>
  <si>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</si>
  <si>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</si>
  <si>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</si>
  <si>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</si>
  <si>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</si>
  <si>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</si>
  <si>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</si>
  <si>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</si>
  <si>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</si>
  <si>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</si>
  <si>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</si>
  <si>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</si>
  <si>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</si>
  <si>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</si>
  <si>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</si>
  <si>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</si>
  <si>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</si>
  <si>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</si>
  <si>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</si>
  <si>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</si>
  <si>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</si>
  <si>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</si>
  <si>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</si>
  <si>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</si>
  <si>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</si>
  <si>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</si>
  <si>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</si>
  <si>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</si>
  <si>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</si>
  <si>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</si>
  <si>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</si>
  <si>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</si>
  <si>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</si>
  <si>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</si>
  <si>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</si>
  <si>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</si>
  <si>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</si>
  <si>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</si>
  <si>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</si>
  <si>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</si>
  <si>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</si>
  <si>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</si>
  <si>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</si>
  <si>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</si>
  <si>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</si>
  <si>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</si>
  <si>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</si>
  <si>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</si>
  <si>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</si>
  <si>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</si>
  <si>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</si>
  <si>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</si>
  <si>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</si>
  <si>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</si>
  <si>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</si>
  <si>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</si>
  <si>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</si>
  <si>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</si>
  <si>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</si>
  <si>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</si>
  <si>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</si>
  <si>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</si>
  <si>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</si>
  <si>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</si>
  <si>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</si>
  <si>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</si>
  <si>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</si>
  <si>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</si>
  <si>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</si>
  <si>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</si>
  <si>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</si>
  <si>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</si>
  <si>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</si>
  <si>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</si>
  <si>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</si>
  <si>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</si>
  <si>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</si>
  <si>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</si>
  <si>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</si>
  <si>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</si>
  <si>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</si>
  <si>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</si>
  <si>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</si>
  <si>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</si>
  <si>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</si>
  <si>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</si>
  <si>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</si>
  <si>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</si>
  <si>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</si>
  <si>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</si>
  <si>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</si>
  <si>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</si>
  <si>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</si>
  <si>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</si>
  <si>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</si>
  <si>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</si>
  <si>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</si>
  <si>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</si>
  <si>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</si>
  <si>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</si>
  <si>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</si>
  <si>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</si>
  <si>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</si>
  <si>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</si>
  <si>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</si>
  <si>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</si>
  <si>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</si>
  <si>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</si>
  <si>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</si>
  <si>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</si>
  <si>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</si>
  <si>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</si>
  <si>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</si>
  <si>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</si>
  <si>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</si>
  <si>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</si>
  <si>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</si>
  <si>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</si>
  <si>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</si>
  <si>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</si>
  <si>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</si>
  <si>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</si>
  <si>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</si>
  <si>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</si>
  <si>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</si>
  <si>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</si>
  <si>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</si>
  <si>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</si>
  <si>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</si>
  <si>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</si>
  <si>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</si>
  <si>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</si>
  <si>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</si>
  <si>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</si>
  <si>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</si>
  <si>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</si>
  <si>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</si>
  <si>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</si>
  <si>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</si>
  <si>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</si>
  <si>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</si>
  <si>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</si>
  <si>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</si>
  <si>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</si>
  <si>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</si>
  <si>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</si>
  <si>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</si>
  <si>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</si>
  <si>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</si>
  <si>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</si>
  <si>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</si>
  <si>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</si>
  <si>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</si>
  <si>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</si>
  <si>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</si>
  <si>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</si>
  <si>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</si>
  <si>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</si>
  <si>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</si>
  <si>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</si>
  <si>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</si>
  <si>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</si>
  <si>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</si>
  <si>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</si>
  <si>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</si>
  <si>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</si>
  <si>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</si>
  <si>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</si>
  <si>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</si>
  <si>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</si>
  <si>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</si>
  <si>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</si>
  <si>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</si>
  <si>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</si>
  <si>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</si>
  <si>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</si>
  <si>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</si>
  <si>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</si>
  <si>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</si>
  <si>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</si>
  <si>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</si>
  <si>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</si>
  <si>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</si>
  <si>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</si>
  <si>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</si>
  <si>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</si>
  <si>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</si>
  <si>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</si>
  <si>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</si>
  <si>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</si>
  <si>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</si>
  <si>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</si>
  <si>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</si>
  <si>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</si>
  <si>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</si>
  <si>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</si>
  <si>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</si>
  <si>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</si>
  <si>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</si>
  <si>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</si>
  <si>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</si>
  <si>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</si>
  <si>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</si>
  <si>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</si>
  <si>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</si>
  <si>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</si>
  <si>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</si>
  <si>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</si>
  <si>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</si>
  <si>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</si>
  <si>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</si>
  <si>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</si>
  <si>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</si>
  <si>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</si>
  <si>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</si>
  <si>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</si>
  <si>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</si>
  <si>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</si>
  <si>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</si>
  <si>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</si>
  <si>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</si>
  <si>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</si>
  <si>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</si>
  <si>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</si>
  <si>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</si>
  <si>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</si>
  <si>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</si>
  <si>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</si>
  <si>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</si>
  <si>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</si>
  <si>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</si>
  <si>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</si>
  <si>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</si>
  <si>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</si>
  <si>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</si>
  <si>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</si>
  <si>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</si>
  <si>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</si>
  <si>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</si>
  <si>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</si>
  <si>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</si>
  <si>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</si>
  <si>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</si>
  <si>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</si>
  <si>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</si>
  <si>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</si>
  <si>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</si>
  <si>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</si>
  <si>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</si>
  <si>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</si>
  <si>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</si>
  <si>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</si>
  <si>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</si>
  <si>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</si>
  <si>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</si>
  <si>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</si>
  <si>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</si>
  <si>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</si>
  <si>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</si>
  <si>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</si>
  <si>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</si>
  <si>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</si>
  <si>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</si>
  <si>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</si>
  <si>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</si>
  <si>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</si>
  <si>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</si>
  <si>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</si>
  <si>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</si>
  <si>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</si>
  <si>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</si>
  <si>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</si>
  <si>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</si>
  <si>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</si>
  <si>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</si>
  <si>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</si>
  <si>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</si>
  <si>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</si>
  <si>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</si>
  <si>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</si>
  <si>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</si>
  <si>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</si>
  <si>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</si>
  <si>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</si>
  <si>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</si>
  <si>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</si>
  <si>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</si>
  <si>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</si>
  <si>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</si>
  <si>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</si>
  <si>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</si>
  <si>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</si>
  <si>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</si>
  <si>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</si>
  <si>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</si>
  <si>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</si>
  <si>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</si>
  <si>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</si>
  <si>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</si>
  <si>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</si>
  <si>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</si>
  <si>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</si>
  <si>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</si>
  <si>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</si>
  <si>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</si>
  <si>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</si>
  <si>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</si>
  <si>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</si>
  <si>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</si>
  <si>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</si>
  <si>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</si>
  <si>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</si>
  <si>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</si>
  <si>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</si>
  <si>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</si>
  <si>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</si>
  <si>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</si>
  <si>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</si>
  <si>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</si>
  <si>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</si>
  <si>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</si>
  <si>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</si>
  <si>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</si>
  <si>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</si>
  <si>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</si>
  <si>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</si>
  <si>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</si>
  <si>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</si>
  <si>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</si>
  <si>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</si>
  <si>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</si>
  <si>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</si>
  <si>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</si>
  <si>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</si>
  <si>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</si>
  <si>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</si>
  <si>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</si>
  <si>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</si>
  <si>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</si>
  <si>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</si>
  <si>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</si>
  <si>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</si>
  <si>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</si>
  <si>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</si>
  <si>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</si>
  <si>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</si>
  <si>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</si>
  <si>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</si>
  <si>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</si>
  <si>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</si>
  <si>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</si>
  <si>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</si>
  <si>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</si>
  <si>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</si>
  <si>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</si>
  <si>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</si>
  <si>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</si>
  <si>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</si>
  <si>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</si>
  <si>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</si>
  <si>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</si>
  <si>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</si>
  <si>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</si>
  <si>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</si>
  <si>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</si>
  <si>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</si>
  <si>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</si>
  <si>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</si>
  <si>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</si>
  <si>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</si>
  <si>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</si>
  <si>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</si>
  <si>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</si>
  <si>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</si>
  <si>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</si>
  <si>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</si>
  <si>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</si>
  <si>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</si>
  <si>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</si>
  <si>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</si>
  <si>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</si>
  <si>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</si>
  <si>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</si>
  <si>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</si>
  <si>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</si>
  <si>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</si>
  <si>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</si>
  <si>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</si>
  <si>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</si>
  <si>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</si>
  <si>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</si>
  <si>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</si>
  <si>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</si>
  <si>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</si>
  <si>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</si>
  <si>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</si>
  <si>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</si>
  <si>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</si>
  <si>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</si>
  <si>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</si>
  <si>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</si>
  <si>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</si>
  <si>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</si>
  <si>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</si>
  <si>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</si>
  <si>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</si>
  <si>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</si>
  <si>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</si>
  <si>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</si>
  <si>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</si>
  <si>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</si>
  <si>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</si>
  <si>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</si>
  <si>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</si>
  <si>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</si>
  <si>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</si>
  <si>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</si>
  <si>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</si>
  <si>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</si>
  <si>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</si>
  <si>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</si>
  <si>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</si>
  <si>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</si>
  <si>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</si>
  <si>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</si>
  <si>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</si>
  <si>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</si>
  <si>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</si>
  <si>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</si>
  <si>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</si>
  <si>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</si>
  <si>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</si>
  <si>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</si>
  <si>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</si>
  <si>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</si>
  <si>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</si>
  <si>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</si>
  <si>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</si>
  <si>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</si>
  <si>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</si>
  <si>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</si>
  <si>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</si>
  <si>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</si>
  <si>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</si>
  <si>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</si>
  <si>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</si>
  <si>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</si>
  <si>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</si>
  <si>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</si>
  <si>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</si>
  <si>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</si>
  <si>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</si>
  <si>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</si>
  <si>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</si>
  <si>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</si>
  <si>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</si>
  <si>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</si>
  <si>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</si>
  <si>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</si>
  <si>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</si>
  <si>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</si>
  <si>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</si>
  <si>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</si>
  <si>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</si>
  <si>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</si>
  <si>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</si>
  <si>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</si>
  <si>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</si>
  <si>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</si>
  <si>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</si>
  <si>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</si>
  <si>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</si>
  <si>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</si>
  <si>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</si>
  <si>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</si>
  <si>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</si>
  <si>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</si>
  <si>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</si>
  <si>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</si>
  <si>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</si>
  <si>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</si>
  <si>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</si>
  <si>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</si>
  <si>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</si>
  <si>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</si>
  <si>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</si>
  <si>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</si>
  <si>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</si>
  <si>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</si>
  <si>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</si>
  <si>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</si>
  <si>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</si>
  <si>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</si>
  <si>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</si>
  <si>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</si>
  <si>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</si>
  <si>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</si>
  <si>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</si>
  <si>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</si>
  <si>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</si>
  <si>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</si>
  <si>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</si>
  <si>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</si>
  <si>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</si>
  <si>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</si>
  <si>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</si>
  <si>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</si>
  <si>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</si>
  <si>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</si>
  <si>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</si>
  <si>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</si>
  <si>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</si>
  <si>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</si>
  <si>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</si>
  <si>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</si>
  <si>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</si>
  <si>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</si>
  <si>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</si>
  <si>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</si>
  <si>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</si>
  <si>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</si>
  <si>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</si>
  <si>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</si>
  <si>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</si>
  <si>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</si>
  <si>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</si>
  <si>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</si>
  <si>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</si>
  <si>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</si>
  <si>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</si>
  <si>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</si>
  <si>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</si>
  <si>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</si>
  <si>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</si>
  <si>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</si>
  <si>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</si>
  <si>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</si>
  <si>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</si>
  <si>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</si>
  <si>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</si>
  <si>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</si>
  <si>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</si>
  <si>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</si>
  <si>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</si>
  <si>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</si>
  <si>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</si>
  <si>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</si>
  <si>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</si>
  <si>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</si>
  <si>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</si>
  <si>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</si>
  <si>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</si>
  <si>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</si>
  <si>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</si>
  <si>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</si>
  <si>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</si>
  <si>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</si>
  <si>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</si>
  <si>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</si>
  <si>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</si>
  <si>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</si>
  <si>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</si>
  <si>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</si>
  <si>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</si>
  <si>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</si>
  <si>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</si>
  <si>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</si>
  <si>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</si>
  <si>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</si>
  <si>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</si>
  <si>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</si>
  <si>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</si>
  <si>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</si>
  <si>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</si>
  <si>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</si>
  <si>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</si>
  <si>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</si>
  <si>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</si>
  <si>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</si>
  <si>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</si>
  <si>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</si>
  <si>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</si>
  <si>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</si>
  <si>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</si>
  <si>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</si>
  <si>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</si>
  <si>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</si>
  <si>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</si>
  <si>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</si>
  <si>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</si>
  <si>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</si>
  <si>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</si>
  <si>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</si>
  <si>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</si>
  <si>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</si>
  <si>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</si>
  <si>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</si>
  <si>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</si>
  <si>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</si>
  <si>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</si>
  <si>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</si>
  <si>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</si>
  <si>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</si>
  <si>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</si>
  <si>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</si>
  <si>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</si>
  <si>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</si>
  <si>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</si>
  <si>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</si>
  <si>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</si>
  <si>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</si>
  <si>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</si>
  <si>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</si>
  <si>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</si>
  <si>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</si>
  <si>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</si>
  <si>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</si>
  <si>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</si>
  <si>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</si>
  <si>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</si>
  <si>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</si>
  <si>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</si>
  <si>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</si>
  <si>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</si>
  <si>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</si>
  <si>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</si>
  <si>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</si>
  <si>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</si>
  <si>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</si>
  <si>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</si>
  <si>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</si>
  <si>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</si>
  <si>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</si>
  <si>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</si>
  <si>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</si>
  <si>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</si>
  <si>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</si>
  <si>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</si>
  <si>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</si>
  <si>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</si>
  <si>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</si>
  <si>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</si>
  <si>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</si>
  <si>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</si>
  <si>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</si>
  <si>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</si>
  <si>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</si>
  <si>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</si>
  <si>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</si>
  <si>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</si>
  <si>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</si>
  <si>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</si>
  <si>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</si>
  <si>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</si>
  <si>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</si>
  <si>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</si>
  <si>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</si>
  <si>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</si>
  <si>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</si>
  <si>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</si>
  <si>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</si>
  <si>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</si>
  <si>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</si>
  <si>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</si>
  <si>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</si>
  <si>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</si>
  <si>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</si>
  <si>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</si>
  <si>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</si>
  <si>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</si>
  <si>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</si>
  <si>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</si>
  <si>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</si>
  <si>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</si>
  <si>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</si>
  <si>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</si>
  <si>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</si>
  <si>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</si>
  <si>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</si>
  <si>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</si>
  <si>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</si>
  <si>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</si>
  <si>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</si>
  <si>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</si>
  <si>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</si>
  <si>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</si>
  <si>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</si>
  <si>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</si>
  <si>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</si>
  <si>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</si>
  <si>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</si>
  <si>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</si>
  <si>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</si>
  <si>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</si>
  <si>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</si>
  <si>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</si>
  <si>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</si>
  <si>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</si>
  <si>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</si>
  <si>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</si>
  <si>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</si>
  <si>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</si>
  <si>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</si>
  <si>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</si>
  <si>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</si>
  <si>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</si>
  <si>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</si>
  <si>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</si>
  <si>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</si>
  <si>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</si>
  <si>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</si>
  <si>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</si>
  <si>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</si>
  <si>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</si>
  <si>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</si>
  <si>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</si>
  <si>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</si>
  <si>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</si>
  <si>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</si>
  <si>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</si>
  <si>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</si>
  <si>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</si>
  <si>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</si>
  <si>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</si>
  <si>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</si>
  <si>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</si>
  <si>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</si>
  <si>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</si>
  <si>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</si>
  <si>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</si>
  <si>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</si>
  <si>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</si>
  <si>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</si>
  <si>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</si>
  <si>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</si>
  <si>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</si>
  <si>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</si>
  <si>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</si>
  <si>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</si>
  <si>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</si>
  <si>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</si>
  <si>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</si>
  <si>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</si>
  <si>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</si>
  <si>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</si>
  <si>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</si>
  <si>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</si>
  <si>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</si>
  <si>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</si>
  <si>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</si>
  <si>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</si>
  <si>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</si>
  <si>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</si>
  <si>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</si>
  <si>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</si>
  <si>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</si>
  <si>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</si>
  <si>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</si>
  <si>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</si>
  <si>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</si>
  <si>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</si>
  <si>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</si>
  <si>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</si>
  <si>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</si>
  <si>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</si>
  <si>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</si>
  <si>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</si>
  <si>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</si>
  <si>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</si>
  <si>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</si>
  <si>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</si>
  <si>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</si>
  <si>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</si>
  <si>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</si>
  <si>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</si>
  <si>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</si>
  <si>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</si>
  <si>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</si>
  <si>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</si>
  <si>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</si>
  <si>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</si>
  <si>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</si>
  <si>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</si>
  <si>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</si>
  <si>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</si>
  <si>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</si>
  <si>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</si>
  <si>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</si>
  <si>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</si>
  <si>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</si>
  <si>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</si>
  <si>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</si>
  <si>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</si>
  <si>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</si>
  <si>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</si>
  <si>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</si>
  <si>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</si>
  <si>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</si>
  <si>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</si>
  <si>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</si>
  <si>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</si>
  <si>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</si>
  <si>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</si>
  <si>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</si>
  <si>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</si>
  <si>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</si>
  <si>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</si>
  <si>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</si>
  <si>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</si>
  <si>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</si>
  <si>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</si>
  <si>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</si>
  <si>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</si>
  <si>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</si>
  <si>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</si>
  <si>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</si>
  <si>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</si>
  <si>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</si>
  <si>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</si>
  <si>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</si>
  <si>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</si>
  <si>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</si>
  <si>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</si>
  <si>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</si>
  <si>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</si>
  <si>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</si>
  <si>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</si>
  <si>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</si>
  <si>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</si>
  <si>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</si>
  <si>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</si>
  <si>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</si>
  <si>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</si>
  <si>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</si>
  <si>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</si>
  <si>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</si>
  <si>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</si>
  <si>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</si>
  <si>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</si>
  <si>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</si>
  <si>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</si>
  <si>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</si>
  <si>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</si>
  <si>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</si>
  <si>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</si>
  <si>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</si>
  <si>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</si>
  <si>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</si>
  <si>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</si>
  <si>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</si>
  <si>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</si>
  <si>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</si>
  <si>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</si>
  <si>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</si>
  <si>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</si>
  <si>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</si>
  <si>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</si>
  <si>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</si>
  <si>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</si>
  <si>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</si>
  <si>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</si>
  <si>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</si>
  <si>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</si>
  <si>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</si>
  <si>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</si>
  <si>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</si>
  <si>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</si>
  <si>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</si>
  <si>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</si>
  <si>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</si>
  <si>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</si>
  <si>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</si>
  <si>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</si>
  <si>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</si>
  <si>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</si>
  <si>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</si>
  <si>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</si>
  <si>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</si>
  <si>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</si>
  <si>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</si>
  <si>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</si>
  <si>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</si>
  <si>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</si>
  <si>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</si>
  <si>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</si>
  <si>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</si>
  <si>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</si>
  <si>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</si>
  <si>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</si>
  <si>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</si>
  <si>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</si>
  <si>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</si>
  <si>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</si>
  <si>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</si>
  <si>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</si>
  <si>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</si>
  <si>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</si>
  <si>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</si>
  <si>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</si>
  <si>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</si>
  <si>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</si>
  <si>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</si>
  <si>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</si>
  <si>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</si>
  <si>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</si>
  <si>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</si>
  <si>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</si>
  <si>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</si>
  <si>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</si>
  <si>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</si>
  <si>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</si>
  <si>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</si>
  <si>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</si>
  <si>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</si>
  <si>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</si>
  <si>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</si>
  <si>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</si>
  <si>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</si>
  <si>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</si>
  <si>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</si>
  <si>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</si>
  <si>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</si>
  <si>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</si>
  <si>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</si>
  <si>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</si>
  <si>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</si>
  <si>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</si>
  <si>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</si>
  <si>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</si>
  <si>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</si>
  <si>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</si>
  <si>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</si>
  <si>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</si>
  <si>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</si>
  <si>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</si>
  <si>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</si>
  <si>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</si>
  <si>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</si>
  <si>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</si>
  <si>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</si>
  <si>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</si>
  <si>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</si>
  <si>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</si>
  <si>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</si>
  <si>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</si>
  <si>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</si>
  <si>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</si>
  <si>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</si>
  <si>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</si>
  <si>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</si>
  <si>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</si>
  <si>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</si>
  <si>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</si>
  <si>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</si>
  <si>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</si>
  <si>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</si>
  <si>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</si>
  <si>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</si>
  <si>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</si>
  <si>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</si>
  <si>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</si>
  <si>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</si>
  <si>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</si>
  <si>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</si>
  <si>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</si>
  <si>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</si>
  <si>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</si>
  <si>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</si>
  <si>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</si>
  <si>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</si>
  <si>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</si>
  <si>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</si>
  <si>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</si>
  <si>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</si>
  <si>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</si>
  <si>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</si>
  <si>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</si>
  <si>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</si>
  <si>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</si>
  <si>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</si>
  <si>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</si>
  <si>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</si>
  <si>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</si>
  <si>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</si>
  <si>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</si>
  <si>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</si>
  <si>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</si>
  <si>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</si>
  <si>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</si>
  <si>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</si>
  <si>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</si>
  <si>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</si>
  <si>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</si>
  <si>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</si>
  <si>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</si>
  <si>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</si>
  <si>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</si>
  <si>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</si>
  <si>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</si>
  <si>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</si>
  <si>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</si>
  <si>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</si>
  <si>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</si>
  <si>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</si>
  <si>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</si>
  <si>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</si>
  <si>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</si>
  <si>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</si>
  <si>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</si>
  <si>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</si>
  <si>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</si>
  <si>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</si>
  <si>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</si>
  <si>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</si>
  <si>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</si>
  <si>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</si>
  <si>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</si>
  <si>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</si>
  <si>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</si>
  <si>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</si>
  <si>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</si>
  <si>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</si>
  <si>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</si>
  <si>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</si>
  <si>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</si>
  <si>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</si>
  <si>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</si>
  <si>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</si>
  <si>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</si>
  <si>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</si>
  <si>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</si>
  <si>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</si>
  <si>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</si>
  <si>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</si>
  <si>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</si>
  <si>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</si>
  <si>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</si>
  <si>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</si>
  <si>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</si>
  <si>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</si>
  <si>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</si>
  <si>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</si>
  <si>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</si>
  <si>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</si>
  <si>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</si>
  <si>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</si>
  <si>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</si>
  <si>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</si>
  <si>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</si>
  <si>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</si>
  <si>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</si>
  <si>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</si>
  <si>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</si>
  <si>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</si>
  <si>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</si>
  <si>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</si>
  <si>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</si>
  <si>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</si>
  <si>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</si>
  <si>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</si>
  <si>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</si>
  <si>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</si>
  <si>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</si>
  <si>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</si>
  <si>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</si>
  <si>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</si>
  <si>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</si>
  <si>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</si>
  <si>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</si>
  <si>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</si>
  <si>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</si>
  <si>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</si>
  <si>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</si>
  <si>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</si>
  <si>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</si>
  <si>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</si>
  <si>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</si>
  <si>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</si>
  <si>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</si>
  <si>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</si>
  <si>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</si>
  <si>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</si>
  <si>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</si>
  <si>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</si>
  <si>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</si>
  <si>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</si>
  <si>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</si>
  <si>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</si>
  <si>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</si>
  <si>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</si>
  <si>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</si>
  <si>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</si>
  <si>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</si>
  <si>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</si>
  <si>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</si>
  <si>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</si>
  <si>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</si>
  <si>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</si>
  <si>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</si>
  <si>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</si>
  <si>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</si>
  <si>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</si>
  <si>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</si>
  <si>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</si>
  <si>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</si>
  <si>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</si>
  <si>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</si>
  <si>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</si>
  <si>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</si>
  <si>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</si>
  <si>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</si>
  <si>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</si>
  <si>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</si>
  <si>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</si>
  <si>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</si>
  <si>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</si>
  <si>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</si>
  <si>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</si>
  <si>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</si>
  <si>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</si>
  <si>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</si>
  <si>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</si>
  <si>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</si>
  <si>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</si>
  <si>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</si>
  <si>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</si>
  <si>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</si>
  <si>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</si>
  <si>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</si>
  <si>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</si>
  <si>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</si>
  <si>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</si>
  <si>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</si>
  <si>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</si>
  <si>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</si>
  <si>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</si>
  <si>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</si>
  <si>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</si>
  <si>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</si>
  <si>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</si>
  <si>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</si>
  <si>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</si>
  <si>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</si>
  <si>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</si>
  <si>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</si>
  <si>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</si>
  <si>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</si>
  <si>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</si>
  <si>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</si>
  <si>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</si>
  <si>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</si>
  <si>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</si>
  <si>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</si>
  <si>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</si>
  <si>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</si>
  <si>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</si>
  <si>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</si>
  <si>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</si>
  <si>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</si>
  <si>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</si>
  <si>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</si>
  <si>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</si>
  <si>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</si>
  <si>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</si>
  <si>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</si>
  <si>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</si>
  <si>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</si>
  <si>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</si>
  <si>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</si>
  <si>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</si>
  <si>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</si>
  <si>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</si>
  <si>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</si>
  <si>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</si>
  <si>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</si>
  <si>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</si>
  <si>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</si>
  <si>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</si>
  <si>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</si>
  <si>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</si>
  <si>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</si>
  <si>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</si>
  <si>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</si>
  <si>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</si>
  <si>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</si>
  <si>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</si>
  <si>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</si>
  <si>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</si>
  <si>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</si>
  <si>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</si>
  <si>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</si>
  <si>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</si>
  <si>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</si>
  <si>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</si>
  <si>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</si>
  <si>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</si>
  <si>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</si>
  <si>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</si>
  <si>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</si>
  <si>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</si>
  <si>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</si>
  <si>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</si>
  <si>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</si>
  <si>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</si>
  <si>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</si>
  <si>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</si>
  <si>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</si>
  <si>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</si>
  <si>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</si>
  <si>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</si>
  <si>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</si>
  <si>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</si>
  <si>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</si>
  <si>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</si>
  <si>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</si>
  <si>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</si>
  <si>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</si>
  <si>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</si>
  <si>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</si>
  <si>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</si>
  <si>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</si>
  <si>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</si>
  <si>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</si>
  <si>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</si>
  <si>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</si>
  <si>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</si>
  <si>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</si>
  <si>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</si>
  <si>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</si>
  <si>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</si>
  <si>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</si>
  <si>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</si>
  <si>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</si>
  <si>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</si>
  <si>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</si>
  <si>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</si>
  <si>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</si>
  <si>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</si>
  <si>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</si>
  <si>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</si>
  <si>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</si>
  <si>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</si>
  <si>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</si>
  <si>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</si>
  <si>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</si>
  <si>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</si>
  <si>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</si>
  <si>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</si>
  <si>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</si>
  <si>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</si>
  <si>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</si>
  <si>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</si>
  <si>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</si>
  <si>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</si>
  <si>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</si>
  <si>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</si>
  <si>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</si>
  <si>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</si>
  <si>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</si>
  <si>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</si>
  <si>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</si>
  <si>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</si>
  <si>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</si>
  <si>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</si>
  <si>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</si>
  <si>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</si>
  <si>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</si>
  <si>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</si>
  <si>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</si>
  <si>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</si>
  <si>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</si>
  <si>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</si>
  <si>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</si>
  <si>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</si>
  <si>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</si>
  <si>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</si>
  <si>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</si>
  <si>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</si>
  <si>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</si>
  <si>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</si>
  <si>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</si>
  <si>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</si>
  <si>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</si>
  <si>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</si>
  <si>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</si>
  <si>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</si>
  <si>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</si>
  <si>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</si>
  <si>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</si>
  <si>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</si>
  <si>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</si>
  <si>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</si>
  <si>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</si>
  <si>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</si>
  <si>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</si>
  <si>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</si>
  <si>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</si>
  <si>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</si>
  <si>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</si>
  <si>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</si>
  <si>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</si>
  <si>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</si>
  <si>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</si>
  <si>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</si>
  <si>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</si>
  <si>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</si>
  <si>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</si>
  <si>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</si>
  <si>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</si>
  <si>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</si>
  <si>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</si>
  <si>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</si>
  <si>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</si>
  <si>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</si>
  <si>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</si>
  <si>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</si>
  <si>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</si>
  <si>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</si>
  <si>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</si>
  <si>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</si>
  <si>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</si>
  <si>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</si>
  <si>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</si>
  <si>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</si>
  <si>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</si>
  <si>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</si>
  <si>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</si>
  <si>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</si>
  <si>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</si>
  <si>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</si>
  <si>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</si>
  <si>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</si>
  <si>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</si>
  <si>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</si>
  <si>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</si>
  <si>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</si>
  <si>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</si>
  <si>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</si>
  <si>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</si>
  <si>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</si>
  <si>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</si>
  <si>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</si>
  <si>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</si>
  <si>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</si>
  <si>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</si>
  <si>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</si>
  <si>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</si>
  <si>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</si>
  <si>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</si>
  <si>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</si>
  <si>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</si>
  <si>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</si>
  <si>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</si>
  <si>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</si>
  <si>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</si>
  <si>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</si>
  <si>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</si>
  <si>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</si>
  <si>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</si>
  <si>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</si>
  <si>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</si>
  <si>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</si>
  <si>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</si>
  <si>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</si>
  <si>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</si>
  <si>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</si>
  <si>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</si>
  <si>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</si>
  <si>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</si>
  <si>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</si>
  <si>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</si>
  <si>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</si>
  <si>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</si>
  <si>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</si>
  <si>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</si>
  <si>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</si>
  <si>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</si>
  <si>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</si>
  <si>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</si>
  <si>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</si>
  <si>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</si>
  <si>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</si>
  <si>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</si>
  <si>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</si>
  <si>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</si>
  <si>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</si>
  <si>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</si>
  <si>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</si>
  <si>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</si>
  <si>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</si>
  <si>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</si>
  <si>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</si>
  <si>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</si>
  <si>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</si>
  <si>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</si>
  <si>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</si>
  <si>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</si>
  <si>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</si>
  <si>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</si>
  <si>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</si>
  <si>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</si>
  <si>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</si>
  <si>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</si>
  <si>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</si>
  <si>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</si>
  <si>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</si>
  <si>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</si>
  <si>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</si>
  <si>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</si>
  <si>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</si>
  <si>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</si>
  <si>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</si>
  <si>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</si>
  <si>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</si>
  <si>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</si>
  <si>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</si>
  <si>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</si>
  <si>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</si>
  <si>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</si>
  <si>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</si>
  <si>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</si>
  <si>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</si>
  <si>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</si>
  <si>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</si>
  <si>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</si>
  <si>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</si>
  <si>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</si>
  <si>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</si>
  <si>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</si>
  <si>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</si>
  <si>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</si>
  <si>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</si>
  <si>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</si>
  <si>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</si>
  <si>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</si>
  <si>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</si>
  <si>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</si>
  <si>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</si>
  <si>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</si>
  <si>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</si>
  <si>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</si>
  <si>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</si>
  <si>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</si>
  <si>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</si>
  <si>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</si>
  <si>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</si>
  <si>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</si>
  <si>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</si>
  <si>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</si>
  <si>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</si>
  <si>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</si>
  <si>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</si>
  <si>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</si>
  <si>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</si>
  <si>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</si>
  <si>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</si>
  <si>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</si>
  <si>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</si>
  <si>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</si>
  <si>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</si>
  <si>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</si>
  <si>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</si>
  <si>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</si>
  <si>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</si>
  <si>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</si>
  <si>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</si>
  <si>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</si>
  <si>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</si>
  <si>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</si>
  <si>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</si>
  <si>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</si>
  <si>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</si>
  <si>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</si>
  <si>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</si>
  <si>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</si>
  <si>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</si>
  <si>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</si>
  <si>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</si>
  <si>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</si>
  <si>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</si>
  <si>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</si>
  <si>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</si>
  <si>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</si>
  <si>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</si>
  <si>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</si>
  <si>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</si>
  <si>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</si>
  <si>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</si>
  <si>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</si>
  <si>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</si>
  <si>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</si>
  <si>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</si>
  <si>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</si>
  <si>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</si>
  <si>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</si>
  <si>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</si>
  <si>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</si>
  <si>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</si>
  <si>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</si>
  <si>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</si>
  <si>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</si>
  <si>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</si>
  <si>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</si>
  <si>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</si>
  <si>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</si>
  <si>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</si>
  <si>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</si>
  <si>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</si>
  <si>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</si>
  <si>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</si>
  <si>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</si>
  <si>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</si>
  <si>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</si>
  <si>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</si>
  <si>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</si>
  <si>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</si>
  <si>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</si>
  <si>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</si>
  <si>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</si>
  <si>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</si>
  <si>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</si>
  <si>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</si>
  <si>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</si>
  <si>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</si>
  <si>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</si>
  <si>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</si>
  <si>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</si>
  <si>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</si>
  <si>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</si>
  <si>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</si>
  <si>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</si>
  <si>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</si>
  <si>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</si>
  <si>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</si>
  <si>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</si>
  <si>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</si>
  <si>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</si>
  <si>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</si>
  <si>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</si>
  <si>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</si>
  <si>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</si>
  <si>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</si>
  <si>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</si>
  <si>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</si>
  <si>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</si>
  <si>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</si>
  <si>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</si>
  <si>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</si>
  <si>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</si>
  <si>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</si>
  <si>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</si>
  <si>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</si>
  <si>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</si>
  <si>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</si>
  <si>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</si>
  <si>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</si>
  <si>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</si>
  <si>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</si>
  <si>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</si>
  <si>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</si>
  <si>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</si>
  <si>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</si>
  <si>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</si>
  <si>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</si>
  <si>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</si>
  <si>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</si>
  <si>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</si>
  <si>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</si>
  <si>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</si>
  <si>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</si>
  <si>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</si>
  <si>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</si>
  <si>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</si>
  <si>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</si>
  <si>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</si>
  <si>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</si>
  <si>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</si>
  <si>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</si>
  <si>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</si>
  <si>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</si>
  <si>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</si>
  <si>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</si>
  <si>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</si>
  <si>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</si>
  <si>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</si>
  <si>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</si>
  <si>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</si>
  <si>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</si>
  <si>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</si>
  <si>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</si>
  <si>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</si>
  <si>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</si>
  <si>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</si>
  <si>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</si>
  <si>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</si>
  <si>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</si>
  <si>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</si>
  <si>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</si>
  <si>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</si>
  <si>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</si>
  <si>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</si>
  <si>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</si>
  <si>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</si>
  <si>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</si>
  <si>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</si>
  <si>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</si>
  <si>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</si>
  <si>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</si>
  <si>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</si>
  <si>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</si>
  <si>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</si>
  <si>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</si>
  <si>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</si>
  <si>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</si>
  <si>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</si>
  <si>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</si>
  <si>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</si>
  <si>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</si>
  <si>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</si>
  <si>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</si>
  <si>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</si>
  <si>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</si>
  <si>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</si>
  <si>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</si>
  <si>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</si>
  <si>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</si>
  <si>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</si>
  <si>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</si>
  <si>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</si>
  <si>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</si>
  <si>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</si>
  <si>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</si>
  <si>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</si>
  <si>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</si>
  <si>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</si>
  <si>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</si>
  <si>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</si>
  <si>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</si>
  <si>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</si>
  <si>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</si>
  <si>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</si>
  <si>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</si>
  <si>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</si>
  <si>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</si>
  <si>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</si>
  <si>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</si>
  <si>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</si>
  <si>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</si>
  <si>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</si>
  <si>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</si>
  <si>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</si>
  <si>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</si>
  <si>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</si>
  <si>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</si>
  <si>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</si>
  <si>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</si>
  <si>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</si>
  <si>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</si>
  <si>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</si>
  <si>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</si>
  <si>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</si>
  <si>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</si>
  <si>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</si>
  <si>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</si>
  <si>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</si>
  <si>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</si>
  <si>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</si>
  <si>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</si>
  <si>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</si>
  <si>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</si>
  <si>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</si>
  <si>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</si>
  <si>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</si>
  <si>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</si>
  <si>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</si>
  <si>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</si>
  <si>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</si>
  <si>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</si>
  <si>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</si>
  <si>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</si>
  <si>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</si>
  <si>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</si>
  <si>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</si>
  <si>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</si>
  <si>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</si>
  <si>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</si>
  <si>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</si>
  <si>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</si>
  <si>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</si>
  <si>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</si>
  <si>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</si>
  <si>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</si>
  <si>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</si>
  <si>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</si>
  <si>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</si>
  <si>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</si>
  <si>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</si>
  <si>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</si>
  <si>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</si>
  <si>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</si>
  <si>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</si>
  <si>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</si>
  <si>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</si>
  <si>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</si>
  <si>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</si>
  <si>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</si>
  <si>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</si>
  <si>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</si>
  <si>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</si>
  <si>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</si>
  <si>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</si>
  <si>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</si>
  <si>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</si>
  <si>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</si>
  <si>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</si>
  <si>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</si>
  <si>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</si>
  <si>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</si>
  <si>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</si>
  <si>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</si>
  <si>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</si>
  <si>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</si>
  <si>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</si>
  <si>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</si>
  <si>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</si>
  <si>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</si>
  <si>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</si>
  <si>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</si>
  <si>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</si>
  <si>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</si>
  <si>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</si>
  <si>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</si>
  <si>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</si>
  <si>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</si>
  <si>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</si>
  <si>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</si>
  <si>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</si>
  <si>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</si>
  <si>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</si>
  <si>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</si>
  <si>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</si>
  <si>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</si>
  <si>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</si>
  <si>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</si>
  <si>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</si>
  <si>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</si>
  <si>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</si>
  <si>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</si>
  <si>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</si>
  <si>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</si>
  <si>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</si>
  <si>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</si>
  <si>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</si>
  <si>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</si>
  <si>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</si>
  <si>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</si>
  <si>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</si>
  <si>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</si>
  <si>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</si>
  <si>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</si>
  <si>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</si>
  <si>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</si>
  <si>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</si>
  <si>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</si>
  <si>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</si>
  <si>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</si>
  <si>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</si>
  <si>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</si>
  <si>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</si>
  <si>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</si>
  <si>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</si>
  <si>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</si>
  <si>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</si>
  <si>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</si>
  <si>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</si>
  <si>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</si>
  <si>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</si>
  <si>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</si>
  <si>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</si>
  <si>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</si>
  <si>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</si>
  <si>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</si>
  <si>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</si>
  <si>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</si>
  <si>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</si>
  <si>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</si>
  <si>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</si>
  <si>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</si>
  <si>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</si>
  <si>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</si>
  <si>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</si>
  <si>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</si>
  <si>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</si>
  <si>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</si>
  <si>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</si>
  <si>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</si>
  <si>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</si>
  <si>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</si>
  <si>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</si>
  <si>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</si>
  <si>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</si>
  <si>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</si>
  <si>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</si>
  <si>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</si>
  <si>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</si>
  <si>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</si>
  <si>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</si>
  <si>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</si>
  <si>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</si>
  <si>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</si>
  <si>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</si>
  <si>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</si>
  <si>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</si>
  <si>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</si>
  <si>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</si>
  <si>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</si>
  <si>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</si>
  <si>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</si>
  <si>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</si>
  <si>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</si>
  <si>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</si>
  <si>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</si>
  <si>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</si>
  <si>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</si>
  <si>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</si>
  <si>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</si>
  <si>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</si>
  <si>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</si>
  <si>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</si>
  <si>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</si>
  <si>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</si>
  <si>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</si>
  <si>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</si>
  <si>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</si>
  <si>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</si>
  <si>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</si>
  <si>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</si>
  <si>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</si>
  <si>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</si>
  <si>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</si>
  <si>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</si>
  <si>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</si>
  <si>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</si>
  <si>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</si>
  <si>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</si>
  <si>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</si>
  <si>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</si>
  <si>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</si>
  <si>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</si>
  <si>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</si>
  <si>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</si>
  <si>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</si>
  <si>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</si>
  <si>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</si>
  <si>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</si>
  <si>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</si>
  <si>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</si>
  <si>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</si>
  <si>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</si>
  <si>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</si>
  <si>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</si>
  <si>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</si>
  <si>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</si>
  <si>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</si>
  <si>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</si>
  <si>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</si>
  <si>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</si>
  <si>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</si>
  <si>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</si>
  <si>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</si>
  <si>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</si>
  <si>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</si>
  <si>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</si>
  <si>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</si>
  <si>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</si>
  <si>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</si>
  <si>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</si>
  <si>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</si>
  <si>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</si>
  <si>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</si>
  <si>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</si>
  <si>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</si>
  <si>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</si>
  <si>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</si>
  <si>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</si>
  <si>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</si>
  <si>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</si>
  <si>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</si>
  <si>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</si>
  <si>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</si>
  <si>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</si>
  <si>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</si>
  <si>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</si>
  <si>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</si>
  <si>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</si>
  <si>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</si>
  <si>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</si>
  <si>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</si>
  <si>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</si>
  <si>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</si>
  <si>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</si>
  <si>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</si>
  <si>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</si>
  <si>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</si>
  <si>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</si>
  <si>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</si>
  <si>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</si>
  <si>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</si>
  <si>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</si>
  <si>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</si>
  <si>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</si>
  <si>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</si>
  <si>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</si>
  <si>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</si>
  <si>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</si>
  <si>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</si>
  <si>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</si>
  <si>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</si>
  <si>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</si>
  <si>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</si>
  <si>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</si>
  <si>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</si>
  <si>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</si>
  <si>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</si>
  <si>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</si>
  <si>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</si>
  <si>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</si>
  <si>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</si>
  <si>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</si>
  <si>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</si>
  <si>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</si>
  <si>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</si>
  <si>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</si>
  <si>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</si>
  <si>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</si>
  <si>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</si>
  <si>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</si>
  <si>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</si>
  <si>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</si>
  <si>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</si>
  <si>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</si>
  <si>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</si>
  <si>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</si>
  <si>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</si>
  <si>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</si>
  <si>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</si>
  <si>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</si>
  <si>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</si>
  <si>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</si>
  <si>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</si>
  <si>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</si>
  <si>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</si>
  <si>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</si>
  <si>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</si>
  <si>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</si>
  <si>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</si>
  <si>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</si>
  <si>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</si>
  <si>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</si>
  <si>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</si>
  <si>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</si>
  <si>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</si>
  <si>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</si>
  <si>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</si>
  <si>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</si>
  <si>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</si>
  <si>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</si>
  <si>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</si>
  <si>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</si>
  <si>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</si>
  <si>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</si>
  <si>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</si>
  <si>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</si>
  <si>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</si>
  <si>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</si>
  <si>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</si>
  <si>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</si>
  <si>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</si>
  <si>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</si>
  <si>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</si>
  <si>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</si>
  <si>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</si>
  <si>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</si>
  <si>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</si>
  <si>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</si>
  <si>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</si>
  <si>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</si>
  <si>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</si>
  <si>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</si>
  <si>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</si>
  <si>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</si>
  <si>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</si>
  <si>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</si>
  <si>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</si>
  <si>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</si>
  <si>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</si>
  <si>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</si>
  <si>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</si>
  <si>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</si>
  <si>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</si>
  <si>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</si>
  <si>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</si>
  <si>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</si>
  <si>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</si>
  <si>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</si>
  <si>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</si>
  <si>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</si>
  <si>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</si>
  <si>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</si>
  <si>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</si>
  <si>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</si>
  <si>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</si>
  <si>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</si>
  <si>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</si>
  <si>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</si>
  <si>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</si>
  <si>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</si>
  <si>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</si>
  <si>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</si>
  <si>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</si>
  <si>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</si>
  <si>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</si>
  <si>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</si>
  <si>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</si>
  <si>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</si>
  <si>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</si>
  <si>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</si>
  <si>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</si>
  <si>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</si>
  <si>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</si>
  <si>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</si>
  <si>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</si>
  <si>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</si>
  <si>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</si>
  <si>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</si>
  <si>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</si>
  <si>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</si>
  <si>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</si>
  <si>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</si>
  <si>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</si>
  <si>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</si>
  <si>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</si>
  <si>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</si>
  <si>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</si>
  <si>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</si>
  <si>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</si>
  <si>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</si>
  <si>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</si>
  <si>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</si>
  <si>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</si>
  <si>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</si>
  <si>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</si>
  <si>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</si>
  <si>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</si>
  <si>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</si>
  <si>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</si>
  <si>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</si>
  <si>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</si>
  <si>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</si>
  <si>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</si>
  <si>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</si>
  <si>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</si>
  <si>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</si>
  <si>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</si>
  <si>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</si>
  <si>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</si>
  <si>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</si>
  <si>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</si>
  <si>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</si>
  <si>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</si>
  <si>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</si>
  <si>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</si>
  <si>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</si>
  <si>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</si>
  <si>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</si>
  <si>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</si>
  <si>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</si>
  <si>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</si>
  <si>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</si>
  <si>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</si>
  <si>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</si>
  <si>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</si>
  <si>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</si>
  <si>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</si>
  <si>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</si>
  <si>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</si>
  <si>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</si>
  <si>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</si>
  <si>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</si>
  <si>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</si>
  <si>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</si>
  <si>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</si>
  <si>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</si>
  <si>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</si>
  <si>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</si>
  <si>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</si>
  <si>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</si>
  <si>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</si>
  <si>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</si>
  <si>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</si>
  <si>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</si>
  <si>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</si>
  <si>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</si>
  <si>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</si>
  <si>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</si>
  <si>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</si>
  <si>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</si>
  <si>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</si>
  <si>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</si>
  <si>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</si>
  <si>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</si>
  <si>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</si>
  <si>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</si>
  <si>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</si>
  <si>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</si>
  <si>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</si>
  <si>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</si>
  <si>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</si>
  <si>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</si>
  <si>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</si>
  <si>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</si>
  <si>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</si>
  <si>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</si>
  <si>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</si>
  <si>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</si>
  <si>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</si>
  <si>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</si>
  <si>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</si>
  <si>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</si>
  <si>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</si>
  <si>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</si>
  <si>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</si>
  <si>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</si>
  <si>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</si>
  <si>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</si>
  <si>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</si>
  <si>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</si>
  <si>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</si>
  <si>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</si>
  <si>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</si>
  <si>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</si>
  <si>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</si>
  <si>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</si>
  <si>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</si>
  <si>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</si>
  <si>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</si>
  <si>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</si>
  <si>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</si>
  <si>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</si>
  <si>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</si>
  <si>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</si>
  <si>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</si>
  <si>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</si>
  <si>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</si>
  <si>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</si>
  <si>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</si>
  <si>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</si>
  <si>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</si>
  <si>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</si>
  <si>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</si>
  <si>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</si>
  <si>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</si>
  <si>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</si>
  <si>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</si>
  <si>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</si>
  <si>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</si>
  <si>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</si>
  <si>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</si>
  <si>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</si>
  <si>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</si>
  <si>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</si>
  <si>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</si>
  <si>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</si>
  <si>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</si>
  <si>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</si>
  <si>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</si>
  <si>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</si>
  <si>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</si>
  <si>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</si>
  <si>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</si>
  <si>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</si>
  <si>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</si>
  <si>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</si>
  <si>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</si>
  <si>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</si>
  <si>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</si>
  <si>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</si>
  <si>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</si>
  <si>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</si>
  <si>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</si>
  <si>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</si>
  <si>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</si>
  <si>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</si>
  <si>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</si>
  <si>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</si>
  <si>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</si>
  <si>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</si>
  <si>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</si>
  <si>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</si>
  <si>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</si>
  <si>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</si>
  <si>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</si>
  <si>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</si>
  <si>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</si>
  <si>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</si>
  <si>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</si>
  <si>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</si>
  <si>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</si>
  <si>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</si>
  <si>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</si>
  <si>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</si>
  <si>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</si>
  <si>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</si>
  <si>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</si>
  <si>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</si>
  <si>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</si>
  <si>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</si>
  <si>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</si>
  <si>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</si>
  <si>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</si>
  <si>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</si>
  <si>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</si>
  <si>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</si>
  <si>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</si>
  <si>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</si>
  <si>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</si>
  <si>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</si>
  <si>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</si>
  <si>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</si>
  <si>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</si>
  <si>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</si>
  <si>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</si>
  <si>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</si>
  <si>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</si>
  <si>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</si>
  <si>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</si>
  <si>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</si>
  <si>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</si>
  <si>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</si>
  <si>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</si>
  <si>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</si>
  <si>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</si>
  <si>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</si>
  <si>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</si>
  <si>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</si>
  <si>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</si>
  <si>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</si>
  <si>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</si>
  <si>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</si>
  <si>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</si>
  <si>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</si>
  <si>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</si>
  <si>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</si>
  <si>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</si>
  <si>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</si>
  <si>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</si>
  <si>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</si>
  <si>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</si>
  <si>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</si>
  <si>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</si>
  <si>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</si>
  <si>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</si>
  <si>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</si>
  <si>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</si>
  <si>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</si>
  <si>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</si>
  <si>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</si>
  <si>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</si>
  <si>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</si>
  <si>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</si>
  <si>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</si>
  <si>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</si>
  <si>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</si>
  <si>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</si>
  <si>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</si>
  <si>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</si>
  <si>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</si>
  <si>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</si>
  <si>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</si>
  <si>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</si>
  <si>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</si>
  <si>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</si>
  <si>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</si>
  <si>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</si>
  <si>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</si>
  <si>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</si>
  <si>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</si>
  <si>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</si>
  <si>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</si>
  <si>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</si>
  <si>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</si>
  <si>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</si>
  <si>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</si>
  <si>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</si>
  <si>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</si>
  <si>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</si>
  <si>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</si>
  <si>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</si>
  <si>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</si>
  <si>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</si>
  <si>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</si>
  <si>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</si>
  <si>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</si>
  <si>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</si>
  <si>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</si>
  <si>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</si>
  <si>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</si>
  <si>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</si>
  <si>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</si>
  <si>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</si>
  <si>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</si>
  <si>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</si>
  <si>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</si>
  <si>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</si>
  <si>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</si>
  <si>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</si>
  <si>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</si>
  <si>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</si>
  <si>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</si>
  <si>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</si>
  <si>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</si>
  <si>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</si>
  <si>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</si>
  <si>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</si>
  <si>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</si>
  <si>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</si>
  <si>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</si>
  <si>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</si>
  <si>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</si>
  <si>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</si>
  <si>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</si>
  <si>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</si>
  <si>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</si>
  <si>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</si>
  <si>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</si>
  <si>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</si>
  <si>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</si>
  <si>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</si>
  <si>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</si>
  <si>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</si>
  <si>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</si>
  <si>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</si>
  <si>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</si>
  <si>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</si>
  <si>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</si>
  <si>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</si>
  <si>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</si>
  <si>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</si>
  <si>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</si>
  <si>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</si>
  <si>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</si>
  <si>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</si>
  <si>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</si>
  <si>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</si>
  <si>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</si>
  <si>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</si>
  <si>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</si>
  <si>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</si>
  <si>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</si>
  <si>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</si>
  <si>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</si>
  <si>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</si>
  <si>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</si>
  <si>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</si>
  <si>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</si>
  <si>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</si>
  <si>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</si>
  <si>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</si>
  <si>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</si>
  <si>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</si>
  <si>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</si>
  <si>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</si>
  <si>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</si>
  <si>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</si>
  <si>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</si>
  <si>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</si>
  <si>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</si>
  <si>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</si>
  <si>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</si>
  <si>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</si>
  <si>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</si>
  <si>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</si>
  <si>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</si>
  <si>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</si>
  <si>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</si>
  <si>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</si>
  <si>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</si>
  <si>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</si>
  <si>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</si>
  <si>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</si>
  <si>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</si>
  <si>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</si>
  <si>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</si>
  <si>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</si>
  <si>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</si>
  <si>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</si>
  <si>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</si>
  <si>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</si>
  <si>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</si>
  <si>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</si>
  <si>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</si>
  <si>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</si>
  <si>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</si>
  <si>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</si>
  <si>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</si>
  <si>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</si>
  <si>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</si>
  <si>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</si>
  <si>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</si>
  <si>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</si>
  <si>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</si>
  <si>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</si>
  <si>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</si>
  <si>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</si>
  <si>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</si>
  <si>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</si>
  <si>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</si>
  <si>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</si>
  <si>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</si>
  <si>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</si>
  <si>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</si>
  <si>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</si>
  <si>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</si>
  <si>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</si>
  <si>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</si>
  <si>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</si>
  <si>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</si>
  <si>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</si>
  <si>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</si>
  <si>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</si>
  <si>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</si>
  <si>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</si>
  <si>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</si>
  <si>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</si>
  <si>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</si>
  <si>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</si>
  <si>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</si>
  <si>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</si>
  <si>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</si>
  <si>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</si>
  <si>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</si>
  <si>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</si>
  <si>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</si>
  <si>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</si>
  <si>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</si>
  <si>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</si>
  <si>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</si>
  <si>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</si>
  <si>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</si>
  <si>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</si>
  <si>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</si>
  <si>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</si>
  <si>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</si>
  <si>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</si>
  <si>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</si>
  <si>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</si>
  <si>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</si>
  <si>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</si>
  <si>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</si>
  <si>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</si>
  <si>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</si>
  <si>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</si>
  <si>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</si>
  <si>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</si>
  <si>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</si>
  <si>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</si>
  <si>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</si>
  <si>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</si>
  <si>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</si>
  <si>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</si>
  <si>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</si>
  <si>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</si>
  <si>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</si>
  <si>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</si>
  <si>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</si>
  <si>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</si>
  <si>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</si>
  <si>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</si>
  <si>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</si>
  <si>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</si>
  <si>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</si>
  <si>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</si>
  <si>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</si>
  <si>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</si>
  <si>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</si>
  <si>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</si>
  <si>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</si>
  <si>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</si>
  <si>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</si>
  <si>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</si>
  <si>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</si>
  <si>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</si>
  <si>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</si>
  <si>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</si>
  <si>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</si>
  <si>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</si>
  <si>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</si>
  <si>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</si>
  <si>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</si>
  <si>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</si>
  <si>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</si>
  <si>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</si>
  <si>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</si>
  <si>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</si>
  <si>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</si>
  <si>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</si>
  <si>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</si>
  <si>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</si>
  <si>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</si>
  <si>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</si>
  <si>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</si>
  <si>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</si>
  <si>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</si>
  <si>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</si>
  <si>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</si>
  <si>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</si>
  <si>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</si>
  <si>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</si>
  <si>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</si>
  <si>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</si>
  <si>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</si>
  <si>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</si>
  <si>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</si>
  <si>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</si>
  <si>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</si>
  <si>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</si>
  <si>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</si>
  <si>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</si>
  <si>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</si>
  <si>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</si>
  <si>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</si>
  <si>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</si>
  <si>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</si>
  <si>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</si>
  <si>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</si>
  <si>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</si>
  <si>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</si>
  <si>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</si>
  <si>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</si>
  <si>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</si>
  <si>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</si>
  <si>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</si>
  <si>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</si>
  <si>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</si>
  <si>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</si>
  <si>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</si>
  <si>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</si>
  <si>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</si>
  <si>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</si>
  <si>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</si>
  <si>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</si>
  <si>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</si>
  <si>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</si>
  <si>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</si>
  <si>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</si>
  <si>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</si>
  <si>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</si>
  <si>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</si>
  <si>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</si>
  <si>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</si>
  <si>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</si>
  <si>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</si>
  <si>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</si>
  <si>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</si>
  <si>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</si>
  <si>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</si>
  <si>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</si>
  <si>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</si>
  <si>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</si>
  <si>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</si>
  <si>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</si>
  <si>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</si>
  <si>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</si>
  <si>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</si>
  <si>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</si>
  <si>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</si>
  <si>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</si>
  <si>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</si>
  <si>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</si>
  <si>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</si>
  <si>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</si>
  <si>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</si>
  <si>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</si>
  <si>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</si>
  <si>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</si>
  <si>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</si>
  <si>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</si>
  <si>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</si>
  <si>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</si>
  <si>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</si>
  <si>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</si>
  <si>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</si>
  <si>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</si>
  <si>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</si>
  <si>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</si>
  <si>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</si>
  <si>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</si>
  <si>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</si>
  <si>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</si>
  <si>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</si>
  <si>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</si>
  <si>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</si>
  <si>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</si>
  <si>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</si>
  <si>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</si>
  <si>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</si>
  <si>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</si>
  <si>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</si>
  <si>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</si>
  <si>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</si>
  <si>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</si>
  <si>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</si>
  <si>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</si>
  <si>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</si>
  <si>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</si>
  <si>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</si>
  <si>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</si>
  <si>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</si>
  <si>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</si>
  <si>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</si>
  <si>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</si>
  <si>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</si>
  <si>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</si>
  <si>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</si>
  <si>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</si>
  <si>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</si>
  <si>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</si>
  <si>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</si>
  <si>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</si>
  <si>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</si>
  <si>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</si>
  <si>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</si>
  <si>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</si>
  <si>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</si>
  <si>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</si>
  <si>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</si>
  <si>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</si>
  <si>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</si>
  <si>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</si>
  <si>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</si>
  <si>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</si>
  <si>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</si>
  <si>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</si>
  <si>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</si>
  <si>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</si>
  <si>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</si>
  <si>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</si>
  <si>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</si>
  <si>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</si>
  <si>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</si>
  <si>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</si>
  <si>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</si>
  <si>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</si>
  <si>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</si>
  <si>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</si>
  <si>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</si>
  <si>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</si>
  <si>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</si>
  <si>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</si>
  <si>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</si>
  <si>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</si>
  <si>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</si>
  <si>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</si>
  <si>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</si>
  <si>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</si>
  <si>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</si>
  <si>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</si>
  <si>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</si>
  <si>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</si>
  <si>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</si>
  <si>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</si>
  <si>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</si>
  <si>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</si>
  <si>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</si>
  <si>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</si>
  <si>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</si>
  <si>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</si>
  <si>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</si>
  <si>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</si>
  <si>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</si>
  <si>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</si>
  <si>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</si>
  <si>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</si>
  <si>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</si>
  <si>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</si>
  <si>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</si>
  <si>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</si>
  <si>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</si>
  <si>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</si>
  <si>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</si>
  <si>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</si>
  <si>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</si>
  <si>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</si>
  <si>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</si>
  <si>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</si>
  <si>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</si>
  <si>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</si>
  <si>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</si>
  <si>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</si>
  <si>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</si>
  <si>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</si>
  <si>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</si>
  <si>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</si>
  <si>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</si>
  <si>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</si>
  <si>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</si>
  <si>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</si>
  <si>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</si>
  <si>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</si>
  <si>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</si>
  <si>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</si>
  <si>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</si>
  <si>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</si>
  <si>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</si>
  <si>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</si>
  <si>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</si>
  <si>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</si>
  <si>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</si>
  <si>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</si>
  <si>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</si>
  <si>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</si>
  <si>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</si>
  <si>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</si>
  <si>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</si>
  <si>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</si>
  <si>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</si>
  <si>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</si>
  <si>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</si>
  <si>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</si>
  <si>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</si>
  <si>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</si>
  <si>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</si>
  <si>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</si>
  <si>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</si>
  <si>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</si>
  <si>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</si>
  <si>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</si>
  <si>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</si>
  <si>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</si>
  <si>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</si>
  <si>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</si>
  <si>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</si>
  <si>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</si>
  <si>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</si>
  <si>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</si>
  <si>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</si>
  <si>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</si>
  <si>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</si>
  <si>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</si>
  <si>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</si>
  <si>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</si>
  <si>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</si>
  <si>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</si>
  <si>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</si>
  <si>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</si>
  <si>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</si>
  <si>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</si>
  <si>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</si>
  <si>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</si>
  <si>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</si>
  <si>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</si>
  <si>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</si>
  <si>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</si>
  <si>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</si>
  <si>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</si>
  <si>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</si>
  <si>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</si>
  <si>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</si>
  <si>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</si>
  <si>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</si>
  <si>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</si>
  <si>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</si>
  <si>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</si>
  <si>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</si>
  <si>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</si>
  <si>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</si>
  <si>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</si>
  <si>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</si>
  <si>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</si>
  <si>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</si>
  <si>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</si>
  <si>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</si>
  <si>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</si>
  <si>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</si>
  <si>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</si>
  <si>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</si>
  <si>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</si>
  <si>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</si>
  <si>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</si>
  <si>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</si>
  <si>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</si>
  <si>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</si>
  <si>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</si>
  <si>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</si>
  <si>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</si>
  <si>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</si>
  <si>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</si>
  <si>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</si>
  <si>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</si>
  <si>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</si>
  <si>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</si>
  <si>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</si>
  <si>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</si>
  <si>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</si>
  <si>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</si>
  <si>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</si>
  <si>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</si>
  <si>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</si>
  <si>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</si>
  <si>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</si>
  <si>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</si>
  <si>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</si>
  <si>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</si>
  <si>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</si>
  <si>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</si>
  <si>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</si>
  <si>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</si>
  <si>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</si>
  <si>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</si>
  <si>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</si>
  <si>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</si>
  <si>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</si>
  <si>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</si>
  <si>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</si>
  <si>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</si>
  <si>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</si>
  <si>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</si>
  <si>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</si>
  <si>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</si>
  <si>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</si>
  <si>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</si>
  <si>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</si>
  <si>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</si>
  <si>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</si>
  <si>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</si>
  <si>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</si>
  <si>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</si>
  <si>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</si>
  <si>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</si>
  <si>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</si>
  <si>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</si>
  <si>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</si>
  <si>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</si>
  <si>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</si>
  <si>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</si>
  <si>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</si>
  <si>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</si>
  <si>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</si>
  <si>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</si>
  <si>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</si>
  <si>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</si>
  <si>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</si>
  <si>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</si>
  <si>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</si>
  <si>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</si>
  <si>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</si>
  <si>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</si>
  <si>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</si>
  <si>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</si>
  <si>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</si>
  <si>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</si>
  <si>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</si>
  <si>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</si>
  <si>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</si>
  <si>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</si>
  <si>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</si>
  <si>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</si>
  <si>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</si>
  <si>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</si>
  <si>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</si>
  <si>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</si>
  <si>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</si>
  <si>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</si>
  <si>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</si>
  <si>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</si>
  <si>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</si>
  <si>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</si>
  <si>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</si>
  <si>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</si>
  <si>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</si>
  <si>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</si>
  <si>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</si>
  <si>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</si>
  <si>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</si>
  <si>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</si>
  <si>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</si>
  <si>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</si>
  <si>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</si>
  <si>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</si>
  <si>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</si>
  <si>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</si>
  <si>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</si>
  <si>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</si>
  <si>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</si>
  <si>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</si>
  <si>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</si>
  <si>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</si>
  <si>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</si>
  <si>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</si>
  <si>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</si>
  <si>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</si>
  <si>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</si>
  <si>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</si>
  <si>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</si>
  <si>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</si>
  <si>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</si>
  <si>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</si>
  <si>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</si>
  <si>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</si>
  <si>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</si>
  <si>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</si>
  <si>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</si>
  <si>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</si>
  <si>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</si>
  <si>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</si>
  <si>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</si>
  <si>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</si>
  <si>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</si>
  <si>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</si>
  <si>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</si>
  <si>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</si>
  <si>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</si>
  <si>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</si>
  <si>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</si>
  <si>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</si>
  <si>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</si>
  <si>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</si>
  <si>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</si>
  <si>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</si>
  <si>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</si>
  <si>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</si>
  <si>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</si>
  <si>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</si>
  <si>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</si>
  <si>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</si>
  <si>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</si>
  <si>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</si>
  <si>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</si>
  <si>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</si>
  <si>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</si>
  <si>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</si>
  <si>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</si>
  <si>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</si>
  <si>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</si>
  <si>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</si>
  <si>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</si>
  <si>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</si>
  <si>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</si>
  <si>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</si>
  <si>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</si>
  <si>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</si>
  <si>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</si>
  <si>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</si>
  <si>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</si>
  <si>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</si>
  <si>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</si>
  <si>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</si>
  <si>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</si>
  <si>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</si>
  <si>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</si>
  <si>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</si>
  <si>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</si>
  <si>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</si>
  <si>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</si>
  <si>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</si>
  <si>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</si>
  <si>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</si>
  <si>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</si>
  <si>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</si>
  <si>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</si>
  <si>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</si>
  <si>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</si>
  <si>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</si>
  <si>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</si>
  <si>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</si>
  <si>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</si>
  <si>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</si>
  <si>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</si>
  <si>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</si>
  <si>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</si>
  <si>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</si>
  <si>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</si>
  <si>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</si>
  <si>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</si>
  <si>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</si>
  <si>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</si>
  <si>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</si>
  <si>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</si>
  <si>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</si>
  <si>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</si>
  <si>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</si>
  <si>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</si>
  <si>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</si>
  <si>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</si>
  <si>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</si>
  <si>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</si>
  <si>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</si>
  <si>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</si>
  <si>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</si>
  <si>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</si>
  <si>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</si>
  <si>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</si>
  <si>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</si>
  <si>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</si>
  <si>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</si>
  <si>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</si>
  <si>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</si>
  <si>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</si>
  <si>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</si>
  <si>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</si>
  <si>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</si>
  <si>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</si>
  <si>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</si>
  <si>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</si>
  <si>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</si>
  <si>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</si>
  <si>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</si>
  <si>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</si>
  <si>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</si>
  <si>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</si>
  <si>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</si>
  <si>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</si>
  <si>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</si>
  <si>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</si>
  <si>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</si>
  <si>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</si>
  <si>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</si>
  <si>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</si>
  <si>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</si>
  <si>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</si>
  <si>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</si>
  <si>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</si>
  <si>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</si>
  <si>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</si>
  <si>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</si>
  <si>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</si>
  <si>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</si>
  <si>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</si>
  <si>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</si>
  <si>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</si>
  <si>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</si>
  <si>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</si>
  <si>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</si>
  <si>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</si>
  <si>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</si>
  <si>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</si>
  <si>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</si>
  <si>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</si>
  <si>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</si>
  <si>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</si>
  <si>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</si>
  <si>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</si>
  <si>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</si>
  <si>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</si>
  <si>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</si>
  <si>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</si>
  <si>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</si>
  <si>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</si>
  <si>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</si>
  <si>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</si>
  <si>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</si>
  <si>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</si>
  <si>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</si>
  <si>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</si>
  <si>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</si>
  <si>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</si>
  <si>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</si>
  <si>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</si>
  <si>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</si>
  <si>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</si>
  <si>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</si>
  <si>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</si>
  <si>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</si>
  <si>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</si>
  <si>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</si>
  <si>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</si>
  <si>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</si>
  <si>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</si>
  <si>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</si>
  <si>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</si>
  <si>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</si>
  <si>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</si>
  <si>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</si>
  <si>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</si>
  <si>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</si>
  <si>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</si>
  <si>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</si>
  <si>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</si>
  <si>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</si>
  <si>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</si>
  <si>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</si>
  <si>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</si>
  <si>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</si>
  <si>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</si>
  <si>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</si>
  <si>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</si>
  <si>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</si>
  <si>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</si>
  <si>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</si>
  <si>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</si>
  <si>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</si>
  <si>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</si>
  <si>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</si>
  <si>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</si>
  <si>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</si>
  <si>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</si>
  <si>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</si>
  <si>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</si>
  <si>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</si>
  <si>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</si>
  <si>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</si>
  <si>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</si>
  <si>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</si>
  <si>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</si>
  <si>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</si>
  <si>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</si>
  <si>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</si>
  <si>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</si>
  <si>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</si>
  <si>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</si>
  <si>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</si>
  <si>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</si>
  <si>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</si>
  <si>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</si>
  <si>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</si>
  <si>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</si>
  <si>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</si>
  <si>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</si>
  <si>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</si>
  <si>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</si>
  <si>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</si>
  <si>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</si>
  <si>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</si>
  <si>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</si>
  <si>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</si>
  <si>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</si>
  <si>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</si>
  <si>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</si>
  <si>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</si>
  <si>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</si>
  <si>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</si>
  <si>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</si>
  <si>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</si>
  <si>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</si>
  <si>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</si>
  <si>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</si>
  <si>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</si>
  <si>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</si>
  <si>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</si>
  <si>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</si>
  <si>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</si>
  <si>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</si>
  <si>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</si>
  <si>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</si>
  <si>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</si>
  <si>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</si>
  <si>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</si>
  <si>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</si>
  <si>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</si>
  <si>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</si>
  <si>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</si>
  <si>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</si>
  <si>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</si>
  <si>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</si>
  <si>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</si>
  <si>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</si>
  <si>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</si>
  <si>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</si>
  <si>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</si>
  <si>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</si>
  <si>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</si>
  <si>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</si>
  <si>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</si>
  <si>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</si>
  <si>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</si>
  <si>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</si>
  <si>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</si>
  <si>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</si>
  <si>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</si>
  <si>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</si>
  <si>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</si>
  <si>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</si>
  <si>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</si>
  <si>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</si>
  <si>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</si>
  <si>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</si>
  <si>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</si>
  <si>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</si>
  <si>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</si>
  <si>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</si>
  <si>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</si>
  <si>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</si>
  <si>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</si>
  <si>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</si>
  <si>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</si>
  <si>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</si>
  <si>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</si>
  <si>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</si>
  <si>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</si>
  <si>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</si>
  <si>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</si>
  <si>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</si>
  <si>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</si>
  <si>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</si>
  <si>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</si>
  <si>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</si>
  <si>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</si>
  <si>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</si>
  <si>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</si>
  <si>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</si>
  <si>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</si>
  <si>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</si>
  <si>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</si>
  <si>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</si>
  <si>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</si>
  <si>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</si>
  <si>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</si>
  <si>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</si>
  <si>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</si>
  <si>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</si>
  <si>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</si>
  <si>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</si>
  <si>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</si>
  <si>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</si>
  <si>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</si>
  <si>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</si>
  <si>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</si>
  <si>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</si>
  <si>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</si>
  <si>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</si>
  <si>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</si>
  <si>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</si>
  <si>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</si>
  <si>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</si>
  <si>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</si>
  <si>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</si>
  <si>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</si>
  <si>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</si>
  <si>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</si>
  <si>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</si>
  <si>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</si>
  <si>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</si>
  <si>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</si>
  <si>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</si>
  <si>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</si>
  <si>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</si>
  <si>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</si>
  <si>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</si>
  <si>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</si>
  <si>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</si>
  <si>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</si>
  <si>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</si>
  <si>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</si>
  <si>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</si>
  <si>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</si>
  <si>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</si>
  <si>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</si>
  <si>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</si>
  <si>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</si>
  <si>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</si>
  <si>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</si>
  <si>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</si>
  <si>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</si>
  <si>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</si>
  <si>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</si>
  <si>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</si>
  <si>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</si>
  <si>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</si>
  <si>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</si>
  <si>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</si>
  <si>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</si>
  <si>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</si>
  <si>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</si>
  <si>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</si>
  <si>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</si>
  <si>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</si>
  <si>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</si>
  <si>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</si>
  <si>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</si>
  <si>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</si>
  <si>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</si>
  <si>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</si>
  <si>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</si>
  <si>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</si>
  <si>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</si>
  <si>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</si>
  <si>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</si>
  <si>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</si>
  <si>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</si>
  <si>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</si>
  <si>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</si>
  <si>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</si>
  <si>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</si>
  <si>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</si>
  <si>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</si>
  <si>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</si>
  <si>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</si>
  <si>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</si>
  <si>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</si>
  <si>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</si>
  <si>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</si>
  <si>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</si>
  <si>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</si>
  <si>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</si>
  <si>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</si>
  <si>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</si>
  <si>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</si>
  <si>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</si>
  <si>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</si>
  <si>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</si>
  <si>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</si>
  <si>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</si>
  <si>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</si>
  <si>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</si>
  <si>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</si>
  <si>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</si>
  <si>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</si>
  <si>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</si>
  <si>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</si>
  <si>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</si>
  <si>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</si>
  <si>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</si>
  <si>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</si>
  <si>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</si>
  <si>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</si>
  <si>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</si>
  <si>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</si>
  <si>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</si>
  <si>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</si>
  <si>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</si>
  <si>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</si>
  <si>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</si>
  <si>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</si>
  <si>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</si>
  <si>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</si>
  <si>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</si>
  <si>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</si>
  <si>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</si>
  <si>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</si>
  <si>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</si>
  <si>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</si>
  <si>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</si>
  <si>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</si>
  <si>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</si>
  <si>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</si>
  <si>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</si>
  <si>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</si>
  <si>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</si>
  <si>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</si>
  <si>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</si>
  <si>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</si>
  <si>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</si>
  <si>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</si>
  <si>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</si>
  <si>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</si>
  <si>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</si>
  <si>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</si>
  <si>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</si>
  <si>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</si>
  <si>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</si>
  <si>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</si>
  <si>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</si>
  <si>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</si>
  <si>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</si>
  <si>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</si>
  <si>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</si>
  <si>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</si>
  <si>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</si>
  <si>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</si>
  <si>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</si>
  <si>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</si>
  <si>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</si>
  <si>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</si>
  <si>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</si>
  <si>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</si>
  <si>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</si>
  <si>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</si>
  <si>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</si>
  <si>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</si>
  <si>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</si>
  <si>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</si>
  <si>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</si>
  <si>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</si>
  <si>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</si>
  <si>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</si>
  <si>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</si>
  <si>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</si>
  <si>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</si>
  <si>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</si>
  <si>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</si>
  <si>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</si>
  <si>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</si>
  <si>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</si>
  <si>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</si>
  <si>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</si>
  <si>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</si>
  <si>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</si>
  <si>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</si>
  <si>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</si>
  <si>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</si>
  <si>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</si>
  <si>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</si>
  <si>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</si>
  <si>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</si>
  <si>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</si>
  <si>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</si>
  <si>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</si>
  <si>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</si>
  <si>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</si>
  <si>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</si>
  <si>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</si>
  <si>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</si>
  <si>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</si>
  <si>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</si>
  <si>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</si>
  <si>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</si>
  <si>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</si>
  <si>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</si>
  <si>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</si>
  <si>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</si>
  <si>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</si>
  <si>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</si>
  <si>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</si>
  <si>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</si>
  <si>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</si>
  <si>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</si>
  <si>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</si>
  <si>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</si>
  <si>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</si>
  <si>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</si>
  <si>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</si>
  <si>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</si>
  <si>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</si>
  <si>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</si>
  <si>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</si>
  <si>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</si>
  <si>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</si>
  <si>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</si>
  <si>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</si>
  <si>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</si>
  <si>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</si>
  <si>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</si>
  <si>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</si>
  <si>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</si>
  <si>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</si>
  <si>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</si>
  <si>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</si>
  <si>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</si>
  <si>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</si>
  <si>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</si>
  <si>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</si>
  <si>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</si>
  <si>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</si>
  <si>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</si>
  <si>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</si>
  <si>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</si>
  <si>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</si>
  <si>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</si>
  <si>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</si>
  <si>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</si>
  <si>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</si>
  <si>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</si>
  <si>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</si>
  <si>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</si>
  <si>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</si>
  <si>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</si>
  <si>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</si>
  <si>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</si>
  <si>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</si>
  <si>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</si>
  <si>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</si>
  <si>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</si>
  <si>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</si>
  <si>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</si>
  <si>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</si>
  <si>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</si>
  <si>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</si>
  <si>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</si>
  <si>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</si>
  <si>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</si>
  <si>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</si>
  <si>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</si>
  <si>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</si>
  <si>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</si>
  <si>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</si>
  <si>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</si>
  <si>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</si>
  <si>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</si>
  <si>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</si>
  <si>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</si>
  <si>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</si>
  <si>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</si>
  <si>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</si>
  <si>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</si>
  <si>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</si>
  <si>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</si>
  <si>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</si>
  <si>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</si>
  <si>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</si>
  <si>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</si>
  <si>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</si>
  <si>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</si>
  <si>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</si>
  <si>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</si>
  <si>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</si>
  <si>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</si>
  <si>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</si>
  <si>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</si>
  <si>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</si>
  <si>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</si>
  <si>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</si>
  <si>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</si>
  <si>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</si>
  <si>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</si>
  <si>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</si>
  <si>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</si>
  <si>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</si>
  <si>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</si>
  <si>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</si>
  <si>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</si>
  <si>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</si>
  <si>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</si>
  <si>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</si>
  <si>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</si>
  <si>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</si>
  <si>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</si>
  <si>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</si>
  <si>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</si>
  <si>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</si>
  <si>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</si>
  <si>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</si>
  <si>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</si>
  <si>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</si>
  <si>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</si>
  <si>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</si>
  <si>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</si>
  <si>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</si>
  <si>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</si>
  <si>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</si>
  <si>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</si>
  <si>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</si>
  <si>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</si>
  <si>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</si>
  <si>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</si>
  <si>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</si>
  <si>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</si>
  <si>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</si>
  <si>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</si>
  <si>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</si>
  <si>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</si>
  <si>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</si>
  <si>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</si>
  <si>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</si>
  <si>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</si>
  <si>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</si>
  <si>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</si>
  <si>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</si>
  <si>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</si>
  <si>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</si>
  <si>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</si>
  <si>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</si>
  <si>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</si>
  <si>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</si>
  <si>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</si>
  <si>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</si>
  <si>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</si>
  <si>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</si>
  <si>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</si>
  <si>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</si>
  <si>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</si>
  <si>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</si>
  <si>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</si>
  <si>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</si>
  <si>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</si>
  <si>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</si>
  <si>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</si>
  <si>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</si>
  <si>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</si>
  <si>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</si>
  <si>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</si>
  <si>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</si>
  <si>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</si>
  <si>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</si>
  <si>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</si>
  <si>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</si>
  <si>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</si>
  <si>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</si>
  <si>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</si>
  <si>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</si>
  <si>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</si>
  <si>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</si>
  <si>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</si>
  <si>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</si>
  <si>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</si>
  <si>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</si>
  <si>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</si>
  <si>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</si>
  <si>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</si>
  <si>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</si>
  <si>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</si>
  <si>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</si>
  <si>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</si>
  <si>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</si>
  <si>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</si>
  <si>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</si>
  <si>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</si>
  <si>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</si>
  <si>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</si>
  <si>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</si>
  <si>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</si>
  <si>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</si>
  <si>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</si>
  <si>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</si>
  <si>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</si>
  <si>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</si>
  <si>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</si>
  <si>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</si>
  <si>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</si>
  <si>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</si>
  <si>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</si>
  <si>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</si>
  <si>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</si>
  <si>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</si>
  <si>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</si>
  <si>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</si>
  <si>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</si>
  <si>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</si>
  <si>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</si>
  <si>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</si>
  <si>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</si>
  <si>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</si>
  <si>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</si>
  <si>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</si>
  <si>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</si>
  <si>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</si>
  <si>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</si>
  <si>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</si>
  <si>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</si>
  <si>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</si>
  <si>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</si>
  <si>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</si>
  <si>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</si>
  <si>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</si>
  <si>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</si>
  <si>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</si>
  <si>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</si>
  <si>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</si>
  <si>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</si>
  <si>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</si>
  <si>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</si>
  <si>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</si>
  <si>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</si>
  <si>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</si>
  <si>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</si>
  <si>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</si>
  <si>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</si>
  <si>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</si>
  <si>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</si>
  <si>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</si>
  <si>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</si>
  <si>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</si>
  <si>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</si>
  <si>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</si>
  <si>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</si>
  <si>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</si>
  <si>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</si>
  <si>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</si>
  <si>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</si>
  <si>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</si>
  <si>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</si>
  <si>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</si>
  <si>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</si>
  <si>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</si>
  <si>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</si>
  <si>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</si>
  <si>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</si>
  <si>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</si>
  <si>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</si>
  <si>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</si>
  <si>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</si>
  <si>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</si>
  <si>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</si>
  <si>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</si>
  <si>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</si>
  <si>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</si>
  <si>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</si>
  <si>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</si>
  <si>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</si>
  <si>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</si>
  <si>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</si>
  <si>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</si>
  <si>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</si>
  <si>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</si>
  <si>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</si>
  <si>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</si>
  <si>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</si>
  <si>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</si>
  <si>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</si>
  <si>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</si>
  <si>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</si>
  <si>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</si>
  <si>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</si>
  <si>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</si>
  <si>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</si>
  <si>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</si>
  <si>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</si>
  <si>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</si>
  <si>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</si>
  <si>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</si>
  <si>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</si>
  <si>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</si>
  <si>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</si>
  <si>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</si>
  <si>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</si>
  <si>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</si>
  <si>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</si>
  <si>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</si>
  <si>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</si>
  <si>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</si>
  <si>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</si>
  <si>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</si>
  <si>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</si>
  <si>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</si>
  <si>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</si>
  <si>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</si>
  <si>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</si>
  <si>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</si>
  <si>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</si>
  <si>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</si>
  <si>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</si>
  <si>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</si>
  <si>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</si>
  <si>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</si>
  <si>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</si>
  <si>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</si>
  <si>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</si>
  <si>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</si>
  <si>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</si>
  <si>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</si>
  <si>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</si>
  <si>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</si>
  <si>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</si>
  <si>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</si>
  <si>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</si>
  <si>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</si>
  <si>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</si>
  <si>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</si>
  <si>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</si>
  <si>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</si>
  <si>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</si>
  <si>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</si>
  <si>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</si>
  <si>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</si>
  <si>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</si>
  <si>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</si>
  <si>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</si>
  <si>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</si>
  <si>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</si>
  <si>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</si>
  <si>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</si>
  <si>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</si>
  <si>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</si>
  <si>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</si>
  <si>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</si>
  <si>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</si>
  <si>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</si>
  <si>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</si>
  <si>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</si>
  <si>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</si>
  <si>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</si>
  <si>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</si>
  <si>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</si>
  <si>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</si>
  <si>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</si>
  <si>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</si>
  <si>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</si>
  <si>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</si>
  <si>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</si>
  <si>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</si>
  <si>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</si>
  <si>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</si>
  <si>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</si>
  <si>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</si>
  <si>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</si>
  <si>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</si>
  <si>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</si>
  <si>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</si>
  <si>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</si>
  <si>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</si>
  <si>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</si>
  <si>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</si>
  <si>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</si>
  <si>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</si>
  <si>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</si>
  <si>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</si>
  <si>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</si>
  <si>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</si>
  <si>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</si>
  <si>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</si>
  <si>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</si>
  <si>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</si>
  <si>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</si>
  <si>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</si>
  <si>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</si>
  <si>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</si>
  <si>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</si>
  <si>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</si>
  <si>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</si>
  <si>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</si>
  <si>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</si>
  <si>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</si>
  <si>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</si>
  <si>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</si>
  <si>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</si>
  <si>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</si>
  <si>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</si>
  <si>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</si>
  <si>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</si>
  <si>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</si>
  <si>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</si>
  <si>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</si>
  <si>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</si>
  <si>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</si>
  <si>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</si>
  <si>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</si>
  <si>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</si>
  <si>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</si>
  <si>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</si>
  <si>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</si>
  <si>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</si>
  <si>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</si>
  <si>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</si>
  <si>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</si>
  <si>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</si>
  <si>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</si>
  <si>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</si>
  <si>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</si>
  <si>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</si>
  <si>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</si>
  <si>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</si>
  <si>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</si>
  <si>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</si>
  <si>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</si>
  <si>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</si>
  <si>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</si>
  <si>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</si>
  <si>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</si>
  <si>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</si>
  <si>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</si>
  <si>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</si>
  <si>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</si>
  <si>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</si>
  <si>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</si>
  <si>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</si>
  <si>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</si>
  <si>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</si>
  <si>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</si>
  <si>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</si>
  <si>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</si>
  <si>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</si>
  <si>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</si>
  <si>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</si>
  <si>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</si>
  <si>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</si>
  <si>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</si>
  <si>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</si>
  <si>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</si>
  <si>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</si>
  <si>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</si>
  <si>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</si>
  <si>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</si>
  <si>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</si>
  <si>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</si>
  <si>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</si>
  <si>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</si>
  <si>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</si>
  <si>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</si>
  <si>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</si>
  <si>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</si>
  <si>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</si>
  <si>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</si>
  <si>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</si>
  <si>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</si>
  <si>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</si>
  <si>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</si>
  <si>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</si>
  <si>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</si>
  <si>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</si>
  <si>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</si>
  <si>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</si>
  <si>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</si>
  <si>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</si>
  <si>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</si>
  <si>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</si>
  <si>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</si>
  <si>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</si>
  <si>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</si>
  <si>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</si>
  <si>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</si>
  <si>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</si>
  <si>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</si>
  <si>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</si>
  <si>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</si>
  <si>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</si>
  <si>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</si>
  <si>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</si>
  <si>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</si>
  <si>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</si>
  <si>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</si>
  <si>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</si>
  <si>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</si>
  <si>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</si>
  <si>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</si>
  <si>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</si>
  <si>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</si>
  <si>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</si>
  <si>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</si>
  <si>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</si>
  <si>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</si>
  <si>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</si>
  <si>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</si>
  <si>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</si>
  <si>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</si>
  <si>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</si>
  <si>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</si>
  <si>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</si>
  <si>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</si>
  <si>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</si>
  <si>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</si>
  <si>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</si>
  <si>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</si>
  <si>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</si>
  <si>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</si>
  <si>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</si>
  <si>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</si>
  <si>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</si>
  <si>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</si>
  <si>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</si>
  <si>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</si>
  <si>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</si>
  <si>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</si>
  <si>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</si>
  <si>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</si>
  <si>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</si>
  <si>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</si>
  <si>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</si>
  <si>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</si>
  <si>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</si>
  <si>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</si>
  <si>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</si>
  <si>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</si>
  <si>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</si>
  <si>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</si>
  <si>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</si>
  <si>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</si>
  <si>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</si>
  <si>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</si>
  <si>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</si>
  <si>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</si>
  <si>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</si>
  <si>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</si>
  <si>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</si>
  <si>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</si>
  <si>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</si>
  <si>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</si>
  <si>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</si>
  <si>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</si>
  <si>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</si>
  <si>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</si>
  <si>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</si>
  <si>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</si>
  <si>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</si>
  <si>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</si>
  <si>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</si>
  <si>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</si>
  <si>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</si>
  <si>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</si>
  <si>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</si>
  <si>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</si>
  <si>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</si>
  <si>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</si>
  <si>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</si>
  <si>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</si>
  <si>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</si>
  <si>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</si>
  <si>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</si>
  <si>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</si>
  <si>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</si>
  <si>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</si>
  <si>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</si>
  <si>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</si>
  <si>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</si>
  <si>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</si>
  <si>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</si>
  <si>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</si>
  <si>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</si>
  <si>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</si>
  <si>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</si>
  <si>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</si>
  <si>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</si>
  <si>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</si>
  <si>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</si>
  <si>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</si>
  <si>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</si>
  <si>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</si>
  <si>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</si>
  <si>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</si>
  <si>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</si>
  <si>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</si>
  <si>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</si>
  <si>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</si>
  <si>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</si>
  <si>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</si>
  <si>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</si>
  <si>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</si>
  <si>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</si>
  <si>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</si>
  <si>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</si>
  <si>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</si>
  <si>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</si>
  <si>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</si>
  <si>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</si>
  <si>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</si>
  <si>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</si>
  <si>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</si>
  <si>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</si>
  <si>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</si>
  <si>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</si>
  <si>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</si>
  <si>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</si>
  <si>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</si>
  <si>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</si>
  <si>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</si>
  <si>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</si>
  <si>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</si>
  <si>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</si>
  <si>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</si>
  <si>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</si>
  <si>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</si>
  <si>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</si>
  <si>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</si>
  <si>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</si>
  <si>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</si>
  <si>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</si>
  <si>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</si>
  <si>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</si>
  <si>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</si>
  <si>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</si>
  <si>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</si>
  <si>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</si>
  <si>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</si>
  <si>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</si>
  <si>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</si>
  <si>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</si>
  <si>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</si>
  <si>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</si>
  <si>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</si>
  <si>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</si>
  <si>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</si>
  <si>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</si>
  <si>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</si>
  <si>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</si>
  <si>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</si>
  <si>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</si>
  <si>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</si>
  <si>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</si>
  <si>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</si>
  <si>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</si>
  <si>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</si>
  <si>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</si>
  <si>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</si>
  <si>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</si>
  <si>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</si>
  <si>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</si>
  <si>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</si>
  <si>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</si>
  <si>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</si>
  <si>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</si>
  <si>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</si>
  <si>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</si>
  <si>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</si>
  <si>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</si>
  <si>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</si>
  <si>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</si>
  <si>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</si>
  <si>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</si>
  <si>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</si>
  <si>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</si>
  <si>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</si>
  <si>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</si>
  <si>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</si>
  <si>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</si>
  <si>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</si>
  <si>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</si>
  <si>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</si>
  <si>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</si>
  <si>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</si>
  <si>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</si>
  <si>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</si>
  <si>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</si>
  <si>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</si>
  <si>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</si>
  <si>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</si>
  <si>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</si>
  <si>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</si>
  <si>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</si>
  <si>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</si>
  <si>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</si>
  <si>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</si>
  <si>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</si>
  <si>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</si>
  <si>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</si>
  <si>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</si>
  <si>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</si>
  <si>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</si>
  <si>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</si>
  <si>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</si>
  <si>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</si>
  <si>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</si>
  <si>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</si>
  <si>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</si>
  <si>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</si>
  <si>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</si>
  <si>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</si>
  <si>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</si>
  <si>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</si>
  <si>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</si>
  <si>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</si>
  <si>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</si>
  <si>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</si>
  <si>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</si>
  <si>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</si>
  <si>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</si>
  <si>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</si>
  <si>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</si>
  <si>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</si>
  <si>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</si>
  <si>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</si>
  <si>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</si>
  <si>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</si>
  <si>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</si>
  <si>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</si>
  <si>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</si>
  <si>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</si>
  <si>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</si>
  <si>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</si>
  <si>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</si>
  <si>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</si>
  <si>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</si>
  <si>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</si>
  <si>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</si>
  <si>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</si>
  <si>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</si>
  <si>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</si>
  <si>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</si>
  <si>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</si>
  <si>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</si>
  <si>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</si>
  <si>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</si>
  <si>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</si>
  <si>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</si>
  <si>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</si>
  <si>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</si>
  <si>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</si>
  <si>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</si>
  <si>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</si>
  <si>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</si>
  <si>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</si>
  <si>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</si>
  <si>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</si>
  <si>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</si>
  <si>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</si>
  <si>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</si>
  <si>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</si>
  <si>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</si>
  <si>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</si>
  <si>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</si>
  <si>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</si>
  <si>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</si>
  <si>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</si>
  <si>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</si>
  <si>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</si>
  <si>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</si>
  <si>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</si>
  <si>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</si>
  <si>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</si>
  <si>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</si>
  <si>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</si>
  <si>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</si>
  <si>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</si>
  <si>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</si>
  <si>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</si>
  <si>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</si>
  <si>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</si>
  <si>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</si>
  <si>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</si>
  <si>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</si>
  <si>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</si>
  <si>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</si>
  <si>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</si>
  <si>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</si>
  <si>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</si>
  <si>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</si>
  <si>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</si>
  <si>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</si>
  <si>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</si>
  <si>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</si>
  <si>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</si>
  <si>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</si>
  <si>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</si>
  <si>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</si>
  <si>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</si>
  <si>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</si>
  <si>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</si>
  <si>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</si>
  <si>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</si>
  <si>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</si>
  <si>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</si>
  <si>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</si>
  <si>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</si>
  <si>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</si>
  <si>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</si>
  <si>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</si>
  <si>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</si>
  <si>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</si>
  <si>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</si>
  <si>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</si>
  <si>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</si>
  <si>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</si>
  <si>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</si>
  <si>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</si>
  <si>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</si>
  <si>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</si>
  <si>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</si>
  <si>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</si>
  <si>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</si>
  <si>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</si>
  <si>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</si>
  <si>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</si>
  <si>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</si>
  <si>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</si>
  <si>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</si>
  <si>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</si>
  <si>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</si>
  <si>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</si>
  <si>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</si>
  <si>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</si>
  <si>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</si>
  <si>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</si>
  <si>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</si>
  <si>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</si>
  <si>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</si>
  <si>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</si>
  <si>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</si>
  <si>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</si>
  <si>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</si>
  <si>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</si>
  <si>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</si>
  <si>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</si>
  <si>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</si>
  <si>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</si>
  <si>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</si>
  <si>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</si>
  <si>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</si>
  <si>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</si>
  <si>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</si>
  <si>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</si>
  <si>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</si>
  <si>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</si>
  <si>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</si>
  <si>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</si>
  <si>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</si>
  <si>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</si>
  <si>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</si>
  <si>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</si>
  <si>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</si>
  <si>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</si>
  <si>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</si>
  <si>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</si>
  <si>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</si>
  <si>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</si>
  <si>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</si>
  <si>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</si>
  <si>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</si>
  <si>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</si>
  <si>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</si>
  <si>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</si>
  <si>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</si>
  <si>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</si>
  <si>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</si>
  <si>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</si>
  <si>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</si>
  <si>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</si>
  <si>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</si>
  <si>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</si>
  <si>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</si>
  <si>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</si>
  <si>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</si>
  <si>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</si>
  <si>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</si>
  <si>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</si>
  <si>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</si>
  <si>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</si>
  <si>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</si>
  <si>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</si>
  <si>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</si>
  <si>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</si>
  <si>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</si>
  <si>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</si>
  <si>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</si>
  <si>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</si>
  <si>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</si>
  <si>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</si>
  <si>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</si>
  <si>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</si>
  <si>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</si>
  <si>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</si>
  <si>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</si>
  <si>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</si>
  <si>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</si>
  <si>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</si>
  <si>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</si>
  <si>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</si>
  <si>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</si>
  <si>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</si>
  <si>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</si>
  <si>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</si>
  <si>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</si>
  <si>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</si>
  <si>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</si>
  <si>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</si>
  <si>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</si>
  <si>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</si>
  <si>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</si>
  <si>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</si>
  <si>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</si>
  <si>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</si>
  <si>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</si>
  <si>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</si>
  <si>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</si>
  <si>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</si>
  <si>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</si>
  <si>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</si>
  <si>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</si>
  <si>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</si>
  <si>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</si>
  <si>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</si>
  <si>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</si>
  <si>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</si>
  <si>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</si>
  <si>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</si>
  <si>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</si>
  <si>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</si>
  <si>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</si>
  <si>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</si>
  <si>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</si>
  <si>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</si>
  <si>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</si>
  <si>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</si>
  <si>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</si>
  <si>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</si>
  <si>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</si>
  <si>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</si>
  <si>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</si>
  <si>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</si>
  <si>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</si>
  <si>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</si>
  <si>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</si>
  <si>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</si>
  <si>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</si>
  <si>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</si>
  <si>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</si>
  <si>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</si>
  <si>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</si>
  <si>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</si>
  <si>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</si>
  <si>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</si>
  <si>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</si>
  <si>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</si>
  <si>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</si>
  <si>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</si>
  <si>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</si>
  <si>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</si>
  <si>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</si>
  <si>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</si>
  <si>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</si>
  <si>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</si>
  <si>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</si>
  <si>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</si>
  <si>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</si>
  <si>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</si>
  <si>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</si>
  <si>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</si>
  <si>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</si>
  <si>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</si>
  <si>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</si>
  <si>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</si>
  <si>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</si>
  <si>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</si>
  <si>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</si>
  <si>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</si>
  <si>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</si>
  <si>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</si>
  <si>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</si>
  <si>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</si>
  <si>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</si>
  <si>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</si>
  <si>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</si>
  <si>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</si>
  <si>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</si>
  <si>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</si>
  <si>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</si>
  <si>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</si>
  <si>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</si>
  <si>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</si>
  <si>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</si>
  <si>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</si>
  <si>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</si>
  <si>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</si>
  <si>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</si>
  <si>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</si>
  <si>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</si>
  <si>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</si>
  <si>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</si>
  <si>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</si>
  <si>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</si>
  <si>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</si>
  <si>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</si>
  <si>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</si>
  <si>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</si>
  <si>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</si>
  <si>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</si>
  <si>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</si>
  <si>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</si>
  <si>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</si>
  <si>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</si>
  <si>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</si>
  <si>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</si>
  <si>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</si>
  <si>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</si>
  <si>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</si>
  <si>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</si>
  <si>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</si>
  <si>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</si>
  <si>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</si>
  <si>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</si>
  <si>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</si>
  <si>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</si>
  <si>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</si>
  <si>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</si>
  <si>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</si>
  <si>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</si>
  <si>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</si>
  <si>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</si>
  <si>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</si>
  <si>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</si>
  <si>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</si>
  <si>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</si>
  <si>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</si>
  <si>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</si>
  <si>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</si>
  <si>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</si>
  <si>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</si>
  <si>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</si>
  <si>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</si>
  <si>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</si>
  <si>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</si>
  <si>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</si>
  <si>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</si>
  <si>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</si>
  <si>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</si>
  <si>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</si>
  <si>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</si>
  <si>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</si>
  <si>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</si>
  <si>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</si>
  <si>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</si>
  <si>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</si>
  <si>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</si>
  <si>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</si>
  <si>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</si>
  <si>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</si>
  <si>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</si>
  <si>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</si>
  <si>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</si>
  <si>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</si>
  <si>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</si>
  <si>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</si>
  <si>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</si>
  <si>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</si>
  <si>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</si>
  <si>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</si>
  <si>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</si>
  <si>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</si>
  <si>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</si>
  <si>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</si>
  <si>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</si>
  <si>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</si>
  <si>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</si>
  <si>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</si>
  <si>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</si>
  <si>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</si>
  <si>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</si>
  <si>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</si>
  <si>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</si>
  <si>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</si>
  <si>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</si>
  <si>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</si>
  <si>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</si>
  <si>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</si>
  <si>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</si>
  <si>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</si>
  <si>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</si>
  <si>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</si>
  <si>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</si>
  <si>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</si>
  <si>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</si>
  <si>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</si>
  <si>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</si>
  <si>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</si>
  <si>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</si>
  <si>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</si>
  <si>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</si>
  <si>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</si>
  <si>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</si>
  <si>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</si>
  <si>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</si>
  <si>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</si>
  <si>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</si>
  <si>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</si>
  <si>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</si>
  <si>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</si>
  <si>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</si>
  <si>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</si>
  <si>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</si>
  <si>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</si>
  <si>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</si>
  <si>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</si>
  <si>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</si>
  <si>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</si>
  <si>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</si>
  <si>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</si>
  <si>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</si>
  <si>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</si>
  <si>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</si>
  <si>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</si>
  <si>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</si>
  <si>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</si>
  <si>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</si>
  <si>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</si>
  <si>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</si>
  <si>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</si>
  <si>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</si>
  <si>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</si>
  <si>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</si>
  <si>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</si>
  <si>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</si>
  <si>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</si>
  <si>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</si>
  <si>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</si>
  <si>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</si>
  <si>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</si>
  <si>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</si>
  <si>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</si>
  <si>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</si>
  <si>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</si>
  <si>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</si>
  <si>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</si>
  <si>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</si>
  <si>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</si>
  <si>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</si>
  <si>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</si>
  <si>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</si>
  <si>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</si>
  <si>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</si>
  <si>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</si>
  <si>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</si>
  <si>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</si>
  <si>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</si>
  <si>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</si>
  <si>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</si>
  <si>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</si>
  <si>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</si>
  <si>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</si>
  <si>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</si>
  <si>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</si>
  <si>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</si>
  <si>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</si>
  <si>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</si>
  <si>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</si>
  <si>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</si>
  <si>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</si>
  <si>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</si>
  <si>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</si>
  <si>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</si>
  <si>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</si>
  <si>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</si>
  <si>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</si>
  <si>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</si>
  <si>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</si>
  <si>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</si>
  <si>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</si>
  <si>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</si>
  <si>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</si>
  <si>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</si>
  <si>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</si>
  <si>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</si>
  <si>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</si>
  <si>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</si>
  <si>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</si>
  <si>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</si>
  <si>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</si>
  <si>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</si>
  <si>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</si>
  <si>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</si>
  <si>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</si>
  <si>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</si>
  <si>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</si>
  <si>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</si>
  <si>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</si>
  <si>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</si>
  <si>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</si>
  <si>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</si>
  <si>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</si>
  <si>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</si>
  <si>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</si>
  <si>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</si>
  <si>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</si>
  <si>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</si>
  <si>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</si>
  <si>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</si>
  <si>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</si>
  <si>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</si>
  <si>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</si>
  <si>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</si>
  <si>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</si>
  <si>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</si>
  <si>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</si>
  <si>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</si>
  <si>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</si>
  <si>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</si>
  <si>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</si>
  <si>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</si>
  <si>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</si>
  <si>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</si>
  <si>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</si>
  <si>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</si>
  <si>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</si>
  <si>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</si>
  <si>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</si>
  <si>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</si>
  <si>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</si>
  <si>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</si>
  <si>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</si>
  <si>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</si>
  <si>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</si>
  <si>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</si>
  <si>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</si>
  <si>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</si>
  <si>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</si>
  <si>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</si>
  <si>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</si>
  <si>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</si>
  <si>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</si>
  <si>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</si>
  <si>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</si>
  <si>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</si>
  <si>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</si>
  <si>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</si>
  <si>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</si>
  <si>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</si>
  <si>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</si>
  <si>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</si>
  <si>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</si>
  <si>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</si>
  <si>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</si>
  <si>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</si>
  <si>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</si>
  <si>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</si>
  <si>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</si>
  <si>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</si>
  <si>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</si>
  <si>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</si>
  <si>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</si>
  <si>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</si>
  <si>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</si>
  <si>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</si>
  <si>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</si>
  <si>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</si>
  <si>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</si>
  <si>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</si>
  <si>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</si>
  <si>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</si>
  <si>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</si>
  <si>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</si>
  <si>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</si>
  <si>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</si>
  <si>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</si>
  <si>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</si>
  <si>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</si>
  <si>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</si>
  <si>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</si>
  <si>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</si>
  <si>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</si>
  <si>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</si>
  <si>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</si>
  <si>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</si>
  <si>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</si>
  <si>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</si>
  <si>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</si>
  <si>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</si>
  <si>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</si>
  <si>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</si>
  <si>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</si>
  <si>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</si>
  <si>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</si>
  <si>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</si>
  <si>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</si>
  <si>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</si>
  <si>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</si>
  <si>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</si>
  <si>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</si>
  <si>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</si>
  <si>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</si>
  <si>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</si>
  <si>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</si>
  <si>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</si>
  <si>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</si>
  <si>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</si>
  <si>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</si>
  <si>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</si>
  <si>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</si>
  <si>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</si>
  <si>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</si>
  <si>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</si>
  <si>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</si>
  <si>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</si>
  <si>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</si>
  <si>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</si>
  <si>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</si>
  <si>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</si>
  <si>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</si>
  <si>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</si>
  <si>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</si>
  <si>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</si>
  <si>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</si>
  <si>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</si>
  <si>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</si>
  <si>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</si>
  <si>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</si>
  <si>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</si>
  <si>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</si>
  <si>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</si>
  <si>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</si>
  <si>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</si>
  <si>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</si>
  <si>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</si>
  <si>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</si>
  <si>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</si>
  <si>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</si>
  <si>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</si>
  <si>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</si>
  <si>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</si>
  <si>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</si>
  <si>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</si>
  <si>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</si>
  <si>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</si>
  <si>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</si>
  <si>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</si>
  <si>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</si>
  <si>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</si>
  <si>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</si>
  <si>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</si>
  <si>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</si>
  <si>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</si>
  <si>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</si>
  <si>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</si>
  <si>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</si>
  <si>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</si>
  <si>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</si>
  <si>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</si>
  <si>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</si>
  <si>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</si>
  <si>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</si>
  <si>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</si>
  <si>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</si>
  <si>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</si>
  <si>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</si>
  <si>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</si>
  <si>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</si>
  <si>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</si>
  <si>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</si>
  <si>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</si>
  <si>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</si>
  <si>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</si>
  <si>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</si>
  <si>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</si>
  <si>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</si>
  <si>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</si>
  <si>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</si>
  <si>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</si>
  <si>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</si>
  <si>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</si>
  <si>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</si>
  <si>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</si>
  <si>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</si>
  <si>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</si>
  <si>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</si>
  <si>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</si>
  <si>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</si>
  <si>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</si>
  <si>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</si>
  <si>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</si>
  <si>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</si>
  <si>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</si>
  <si>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</si>
  <si>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</si>
  <si>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</si>
  <si>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</si>
  <si>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</si>
  <si>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</si>
  <si>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</si>
  <si>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</si>
  <si>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</si>
  <si>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</si>
  <si>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</si>
  <si>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</si>
  <si>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</si>
  <si>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</si>
  <si>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</si>
  <si>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</si>
  <si>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</si>
  <si>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</si>
  <si>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</si>
  <si>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</si>
  <si>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</si>
  <si>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</si>
  <si>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</si>
  <si>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</si>
  <si>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</si>
  <si>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</si>
  <si>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</si>
  <si>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</si>
  <si>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</si>
  <si>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</si>
  <si>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</si>
  <si>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</si>
  <si>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</si>
  <si>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</si>
  <si>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</si>
  <si>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</si>
  <si>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</si>
  <si>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</si>
  <si>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</si>
  <si>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</si>
  <si>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</si>
  <si>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</si>
  <si>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</si>
  <si>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</si>
  <si>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</si>
  <si>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</si>
  <si>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</si>
  <si>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</si>
  <si>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</si>
  <si>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</si>
  <si>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</si>
  <si>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</si>
  <si>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</si>
  <si>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</si>
  <si>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</si>
  <si>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</si>
  <si>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</si>
  <si>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</si>
  <si>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</si>
  <si>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</si>
  <si>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</si>
  <si>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</si>
  <si>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</si>
  <si>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</si>
  <si>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</si>
  <si>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</si>
  <si>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</si>
  <si>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</si>
  <si>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</si>
  <si>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</si>
  <si>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</si>
  <si>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</si>
  <si>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</si>
  <si>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</si>
  <si>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</si>
  <si>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</si>
  <si>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</si>
  <si>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</si>
  <si>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</si>
  <si>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</si>
  <si>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</si>
  <si>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</si>
  <si>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</si>
  <si>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</si>
  <si>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</si>
  <si>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</si>
  <si>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</si>
  <si>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</si>
  <si>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</si>
  <si>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</si>
  <si>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</si>
  <si>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</si>
  <si>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</si>
  <si>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</si>
  <si>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</si>
  <si>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</si>
  <si>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</si>
  <si>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</si>
  <si>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</si>
  <si>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</si>
  <si>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</si>
  <si>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</si>
  <si>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</si>
  <si>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</si>
  <si>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</si>
  <si>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</si>
  <si>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</si>
  <si>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</si>
  <si>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</si>
  <si>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</si>
  <si>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</si>
  <si>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</si>
  <si>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</si>
  <si>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</si>
  <si>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</si>
  <si>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</si>
  <si>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</si>
  <si>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</si>
  <si>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</si>
  <si>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</si>
  <si>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</si>
  <si>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</si>
  <si>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</si>
  <si>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</si>
  <si>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</si>
  <si>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</si>
  <si>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</si>
  <si>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</si>
  <si>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</si>
  <si>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</si>
  <si>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</si>
  <si>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</si>
  <si>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</si>
  <si>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</si>
  <si>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</si>
  <si>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</si>
  <si>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</si>
  <si>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</si>
  <si>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</si>
  <si>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</si>
  <si>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</si>
  <si>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</si>
  <si>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</si>
  <si>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</si>
  <si>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</si>
  <si>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</si>
  <si>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</si>
  <si>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</si>
  <si>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</si>
  <si>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</si>
  <si>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</si>
  <si>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</si>
  <si>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</si>
  <si>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</si>
  <si>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</si>
  <si>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</si>
  <si>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</si>
  <si>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</si>
  <si>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</si>
  <si>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</si>
  <si>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</si>
  <si>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</si>
  <si>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</si>
  <si>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</si>
  <si>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</si>
  <si>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</si>
  <si>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</si>
  <si>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</si>
  <si>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</si>
  <si>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</si>
  <si>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</si>
  <si>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</si>
  <si>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</si>
  <si>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</si>
  <si>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</si>
  <si>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</si>
  <si>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</si>
  <si>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</si>
  <si>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</si>
  <si>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</si>
  <si>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</si>
  <si>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</si>
  <si>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</si>
  <si>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</si>
  <si>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</si>
  <si>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</si>
  <si>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</si>
  <si>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</si>
  <si>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</si>
  <si>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</si>
  <si>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</si>
  <si>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</si>
  <si>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</si>
  <si>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</si>
  <si>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</si>
  <si>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</si>
  <si>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</si>
  <si>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</si>
  <si>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</si>
  <si>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</si>
  <si>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</si>
  <si>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</si>
  <si>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</si>
  <si>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</si>
  <si>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</si>
  <si>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</si>
  <si>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</si>
  <si>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</si>
  <si>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</si>
  <si>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</si>
  <si>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</si>
  <si>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</si>
  <si>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</si>
  <si>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</si>
  <si>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</si>
  <si>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</si>
  <si>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</si>
  <si>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</si>
  <si>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</si>
  <si>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</si>
  <si>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</si>
  <si>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</si>
  <si>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</si>
  <si>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</si>
  <si>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</si>
  <si>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</si>
  <si>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</si>
  <si>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</si>
  <si>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</si>
  <si>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</si>
  <si>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</si>
  <si>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</si>
  <si>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</si>
  <si>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</si>
  <si>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</si>
  <si>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</si>
  <si>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</si>
  <si>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</si>
  <si>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</si>
  <si>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</si>
  <si>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</si>
  <si>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</si>
  <si>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</si>
  <si>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</si>
  <si>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</si>
  <si>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</si>
  <si>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</si>
  <si>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</si>
  <si>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</si>
  <si>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</si>
  <si>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</si>
  <si>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</si>
  <si>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</si>
  <si>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</si>
  <si>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</si>
  <si>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</si>
  <si>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</si>
  <si>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</si>
  <si>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</si>
  <si>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</si>
  <si>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</si>
  <si>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</si>
  <si>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</si>
  <si>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</si>
  <si>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</si>
  <si>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</si>
  <si>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</si>
  <si>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</si>
  <si>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</si>
  <si>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</si>
  <si>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</si>
  <si>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</si>
  <si>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</si>
  <si>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</si>
  <si>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</si>
  <si>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</si>
  <si>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</si>
  <si>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</si>
  <si>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</si>
  <si>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</si>
  <si>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</si>
  <si>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</si>
  <si>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</si>
  <si>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</si>
  <si>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</si>
  <si>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</si>
  <si>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</si>
  <si>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</si>
  <si>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</si>
  <si>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</si>
  <si>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</si>
  <si>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</si>
  <si>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</si>
  <si>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</si>
  <si>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</si>
  <si>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</si>
  <si>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</si>
  <si>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</si>
  <si>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</si>
  <si>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</si>
  <si>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</si>
  <si>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</si>
  <si>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</si>
  <si>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</si>
  <si>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</si>
  <si>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</si>
  <si>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</si>
  <si>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</si>
  <si>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</si>
  <si>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</si>
  <si>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</si>
  <si>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</si>
  <si>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</si>
  <si>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</si>
  <si>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</si>
  <si>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</si>
  <si>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</si>
  <si>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</si>
  <si>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</si>
  <si>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</si>
  <si>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</si>
  <si>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</si>
  <si>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</si>
  <si>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</si>
  <si>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</si>
  <si>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</si>
  <si>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</si>
  <si>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</si>
  <si>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</si>
  <si>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</si>
  <si>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</si>
  <si>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</si>
  <si>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</si>
  <si>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</si>
  <si>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</si>
  <si>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</si>
  <si>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</si>
  <si>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</si>
  <si>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</si>
  <si>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</si>
  <si>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</si>
  <si>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</si>
  <si>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</si>
  <si>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</si>
  <si>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</si>
  <si>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</si>
  <si>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</si>
  <si>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</si>
  <si>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</si>
  <si>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</si>
  <si>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</si>
  <si>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</si>
  <si>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</si>
  <si>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</si>
  <si>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</si>
  <si>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</si>
  <si>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</si>
  <si>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</si>
  <si>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</si>
  <si>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</si>
  <si>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</si>
  <si>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</si>
  <si>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</si>
  <si>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</si>
  <si>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</si>
  <si>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</si>
  <si>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</si>
  <si>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</si>
  <si>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</si>
  <si>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</si>
  <si>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</si>
  <si>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</si>
  <si>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</si>
  <si>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</si>
  <si>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</si>
  <si>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</si>
  <si>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</si>
  <si>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</si>
  <si>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</si>
  <si>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</si>
  <si>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</si>
  <si>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</si>
  <si>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</si>
  <si>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</si>
  <si>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</si>
  <si>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</si>
  <si>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</si>
  <si>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</si>
  <si>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</si>
  <si>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</si>
  <si>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</si>
  <si>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</si>
  <si>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</si>
  <si>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</si>
  <si>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</si>
  <si>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</si>
  <si>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</si>
  <si>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</si>
  <si>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</si>
  <si>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</si>
  <si>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</si>
  <si>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</si>
  <si>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</si>
  <si>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</si>
  <si>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</si>
  <si>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</si>
  <si>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</si>
  <si>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</si>
  <si>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</si>
  <si>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</si>
  <si>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</si>
  <si>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</si>
  <si>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</si>
  <si>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</si>
  <si>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</si>
  <si>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</si>
  <si>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</si>
  <si>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</si>
  <si>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</si>
  <si>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</si>
  <si>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</si>
  <si>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</si>
  <si>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</si>
  <si>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</si>
  <si>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</si>
  <si>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</si>
  <si>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</si>
  <si>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</si>
  <si>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</si>
  <si>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</si>
  <si>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</si>
  <si>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</si>
  <si>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</si>
  <si>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</si>
  <si>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</si>
  <si>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</si>
  <si>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</si>
  <si>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</si>
  <si>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</si>
  <si>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</si>
  <si>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</si>
  <si>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</si>
  <si>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</si>
  <si>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</si>
  <si>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</si>
  <si>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</si>
  <si>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</si>
  <si>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</si>
  <si>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</si>
  <si>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</si>
  <si>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</si>
  <si>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</si>
  <si>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</si>
  <si>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</si>
  <si>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</si>
  <si>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</si>
  <si>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</si>
  <si>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</si>
  <si>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</si>
  <si>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</si>
  <si>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</si>
  <si>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</si>
  <si>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</si>
  <si>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</si>
  <si>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</si>
  <si>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</si>
  <si>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</si>
  <si>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</si>
  <si>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</si>
  <si>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</si>
  <si>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</si>
  <si>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</si>
  <si>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</si>
  <si>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</si>
  <si>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</si>
  <si>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</si>
  <si>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</si>
  <si>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</si>
  <si>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</si>
  <si>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</si>
  <si>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</si>
  <si>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</si>
  <si>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</si>
  <si>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</si>
  <si>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</si>
  <si>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</si>
  <si>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</si>
  <si>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</si>
  <si>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</si>
  <si>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</si>
  <si>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</si>
  <si>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</si>
  <si>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</si>
  <si>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</si>
  <si>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</si>
  <si>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</si>
  <si>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</si>
  <si>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</si>
  <si>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</si>
  <si>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</si>
  <si>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</si>
  <si>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</si>
  <si>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</si>
  <si>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</si>
  <si>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</si>
  <si>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</si>
  <si>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</si>
  <si>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</si>
  <si>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</si>
  <si>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</si>
  <si>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</si>
  <si>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</si>
  <si>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</si>
  <si>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</si>
  <si>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</si>
  <si>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</si>
  <si>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</si>
  <si>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</si>
  <si>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</si>
  <si>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</si>
  <si>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</si>
  <si>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</si>
  <si>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</si>
  <si>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</si>
  <si>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</si>
  <si>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</si>
  <si>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</si>
  <si>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</si>
  <si>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</si>
  <si>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</si>
  <si>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</si>
  <si>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</si>
  <si>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</si>
  <si>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</si>
  <si>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</si>
  <si>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</si>
  <si>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</si>
  <si>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</si>
  <si>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</si>
  <si>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</si>
  <si>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</si>
  <si>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</si>
  <si>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</si>
  <si>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</si>
  <si>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</si>
  <si>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</si>
  <si>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</si>
  <si>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</si>
  <si>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</si>
  <si>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</si>
  <si>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</si>
  <si>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</si>
  <si>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</si>
  <si>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</si>
  <si>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</si>
  <si>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</si>
  <si>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</si>
  <si>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</si>
  <si>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</si>
  <si>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</si>
  <si>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</si>
  <si>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</si>
  <si>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</si>
  <si>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</si>
  <si>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</si>
  <si>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</si>
  <si>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</si>
  <si>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</si>
  <si>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</si>
  <si>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</si>
  <si>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</si>
  <si>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</si>
  <si>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</si>
  <si>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</si>
  <si>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</si>
  <si>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</si>
  <si>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</si>
  <si>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</si>
  <si>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</si>
  <si>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</si>
  <si>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</si>
  <si>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</si>
  <si>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</si>
  <si>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</si>
  <si>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</si>
  <si>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</si>
  <si>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</si>
  <si>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</si>
  <si>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</si>
  <si>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</si>
  <si>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</si>
  <si>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</si>
  <si>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</si>
  <si>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</si>
  <si>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</si>
  <si>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</si>
  <si>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</si>
  <si>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</si>
  <si>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</si>
  <si>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</si>
  <si>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</si>
  <si>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</si>
  <si>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</si>
  <si>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</si>
  <si>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</si>
  <si>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</si>
  <si>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</si>
  <si>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</si>
  <si>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</si>
  <si>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</si>
  <si>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</si>
  <si>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</si>
  <si>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</si>
  <si>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</si>
  <si>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</si>
  <si>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</si>
  <si>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</si>
  <si>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</si>
  <si>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</si>
  <si>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</si>
  <si>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</si>
  <si>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</si>
  <si>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</si>
  <si>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</si>
  <si>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</si>
  <si>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</si>
  <si>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</si>
  <si>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</si>
  <si>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</si>
  <si>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</si>
  <si>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</si>
  <si>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</si>
  <si>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</si>
  <si>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</si>
  <si>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</si>
  <si>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</si>
  <si>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</si>
  <si>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</si>
  <si>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</si>
  <si>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</si>
  <si>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</si>
  <si>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</si>
  <si>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</si>
  <si>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</si>
  <si>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</si>
  <si>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</si>
  <si>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</si>
  <si>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</si>
  <si>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</si>
  <si>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</si>
  <si>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</si>
  <si>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</si>
  <si>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</si>
  <si>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</si>
  <si>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</si>
  <si>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</si>
  <si>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</si>
  <si>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</si>
  <si>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</si>
  <si>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</si>
  <si>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</si>
  <si>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</si>
  <si>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</si>
  <si>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</si>
  <si>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</si>
  <si>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</si>
  <si>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</si>
  <si>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</si>
  <si>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</si>
  <si>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</si>
  <si>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</si>
  <si>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</si>
  <si>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</si>
  <si>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</si>
  <si>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</si>
  <si>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</si>
  <si>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</si>
  <si>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</si>
  <si>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</si>
  <si>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</si>
  <si>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</si>
  <si>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</si>
  <si>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</si>
  <si>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</si>
  <si>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</si>
  <si>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</si>
  <si>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</si>
  <si>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</si>
  <si>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</si>
  <si>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</si>
  <si>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</si>
  <si>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</si>
  <si>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</si>
  <si>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</si>
  <si>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</si>
  <si>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</si>
  <si>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</si>
  <si>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</si>
  <si>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</si>
  <si>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</si>
  <si>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</si>
  <si>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</si>
  <si>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</si>
  <si>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</si>
  <si>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</si>
  <si>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</si>
  <si>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</si>
  <si>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</si>
  <si>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</si>
  <si>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</si>
  <si>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</si>
  <si>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</si>
  <si>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</si>
  <si>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</si>
  <si>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</si>
  <si>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</si>
  <si>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</si>
  <si>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</si>
  <si>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</si>
  <si>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</si>
  <si>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</si>
  <si>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</si>
  <si>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</si>
  <si>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</si>
  <si>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</si>
  <si>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</si>
  <si>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</si>
  <si>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</si>
  <si>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</si>
  <si>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</si>
  <si>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</si>
  <si>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</si>
  <si>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</si>
  <si>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</si>
  <si>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</si>
  <si>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</si>
  <si>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</si>
  <si>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</si>
  <si>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</si>
  <si>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</si>
  <si>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</si>
  <si>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</si>
  <si>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</si>
  <si>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</si>
  <si>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</si>
  <si>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</si>
  <si>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</si>
  <si>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</si>
  <si>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</si>
  <si>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</si>
  <si>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</si>
  <si>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</si>
  <si>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</si>
  <si>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</si>
  <si>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</si>
  <si>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</si>
  <si>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</si>
  <si>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</si>
  <si>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</si>
  <si>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</si>
  <si>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</si>
  <si>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</si>
  <si>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</si>
  <si>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</si>
  <si>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</si>
  <si>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</si>
  <si>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</si>
  <si>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</si>
  <si>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</si>
  <si>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</si>
  <si>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</si>
  <si>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</si>
  <si>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</si>
  <si>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</si>
  <si>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</si>
  <si>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</si>
  <si>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</si>
  <si>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</si>
  <si>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</si>
  <si>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</si>
  <si>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</si>
  <si>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</si>
  <si>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</si>
  <si>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</si>
  <si>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</si>
  <si>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</si>
  <si>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</si>
  <si>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</si>
  <si>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</si>
  <si>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</si>
  <si>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</si>
  <si>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</si>
  <si>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</si>
  <si>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</si>
  <si>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</si>
  <si>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</si>
  <si>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</si>
  <si>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</si>
  <si>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</si>
  <si>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</si>
  <si>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</si>
  <si>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</si>
  <si>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</si>
  <si>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</si>
  <si>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</si>
  <si>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</si>
  <si>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</si>
  <si>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</si>
  <si>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</si>
  <si>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</si>
  <si>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</si>
  <si>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</si>
  <si>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</si>
  <si>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</si>
  <si>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</si>
  <si>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</si>
  <si>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</si>
  <si>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</si>
  <si>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</si>
  <si>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</si>
  <si>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</si>
  <si>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</si>
  <si>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</si>
  <si>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</si>
  <si>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</si>
  <si>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</si>
  <si>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</si>
  <si>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</si>
  <si>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</si>
  <si>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</si>
  <si>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</si>
  <si>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</si>
  <si>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</si>
  <si>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</si>
  <si>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</si>
  <si>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</si>
  <si>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</si>
  <si>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</si>
  <si>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</si>
  <si>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</si>
  <si>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</si>
  <si>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</si>
  <si>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</si>
  <si>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</si>
  <si>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</si>
  <si>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</si>
  <si>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</si>
  <si>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</si>
  <si>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</si>
  <si>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</si>
  <si>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</si>
  <si>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</si>
  <si>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</si>
  <si>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</si>
  <si>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</si>
  <si>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</si>
  <si>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</si>
  <si>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</si>
  <si>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</si>
  <si>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</si>
  <si>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</si>
  <si>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</si>
  <si>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</si>
  <si>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</si>
  <si>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</si>
  <si>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</si>
  <si>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</si>
  <si>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</si>
  <si>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</si>
  <si>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</si>
  <si>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</si>
  <si>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</si>
  <si>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</si>
  <si>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</si>
  <si>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</si>
  <si>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</si>
  <si>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</si>
  <si>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</si>
  <si>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</si>
  <si>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</si>
  <si>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</si>
  <si>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</si>
  <si>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</si>
  <si>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</si>
  <si>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</si>
  <si>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</si>
  <si>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</si>
  <si>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</si>
  <si>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</si>
  <si>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</si>
  <si>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</si>
  <si>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</si>
  <si>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</si>
  <si>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</si>
  <si>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</si>
  <si>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</si>
  <si>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</si>
  <si>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</si>
  <si>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</si>
  <si>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</si>
  <si>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</si>
  <si>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</si>
  <si>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</si>
  <si>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</si>
  <si>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</si>
  <si>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</si>
  <si>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</si>
  <si>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</si>
  <si>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</si>
  <si>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</si>
  <si>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</si>
  <si>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</si>
  <si>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</si>
  <si>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</si>
  <si>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</si>
  <si>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</si>
  <si>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</si>
  <si>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</si>
  <si>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</si>
  <si>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</si>
  <si>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</si>
  <si>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</si>
  <si>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</si>
  <si>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</si>
  <si>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</si>
  <si>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</si>
  <si>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</si>
  <si>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</si>
  <si>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</si>
  <si>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</si>
  <si>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</si>
  <si>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</si>
  <si>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</si>
  <si>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</si>
  <si>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</si>
  <si>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</si>
  <si>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</si>
  <si>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</si>
  <si>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</si>
  <si>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</si>
  <si>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</si>
  <si>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</si>
  <si>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</si>
  <si>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</si>
  <si>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</si>
  <si>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</si>
  <si>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</si>
  <si>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</si>
  <si>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</si>
  <si>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</si>
  <si>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</si>
  <si>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</si>
  <si>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</si>
  <si>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</si>
  <si>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</si>
  <si>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</si>
  <si>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</si>
  <si>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</si>
  <si>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</si>
  <si>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</si>
  <si>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</si>
  <si>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</si>
  <si>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</si>
  <si>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</si>
  <si>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</si>
  <si>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</si>
  <si>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</si>
  <si>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</si>
  <si>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</si>
  <si>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</si>
  <si>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</si>
  <si>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</si>
  <si>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</si>
  <si>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</si>
  <si>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</si>
  <si>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</si>
  <si>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</si>
  <si>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</si>
  <si>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</si>
  <si>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</si>
  <si>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</si>
  <si>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</si>
  <si>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</si>
  <si>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</si>
  <si>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</si>
  <si>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</si>
  <si>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</si>
  <si>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</si>
  <si>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</si>
  <si>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</si>
  <si>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</si>
  <si>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</si>
  <si>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</si>
  <si>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</si>
  <si>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</si>
  <si>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</si>
  <si>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</si>
  <si>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</si>
  <si>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</si>
  <si>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</si>
  <si>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</si>
  <si>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</si>
  <si>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</si>
  <si>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</si>
  <si>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</si>
  <si>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</si>
  <si>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</si>
  <si>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</si>
  <si>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</si>
  <si>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</si>
  <si>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</si>
  <si>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</si>
  <si>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</si>
  <si>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</si>
  <si>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</si>
  <si>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</si>
  <si>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</si>
  <si>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</si>
  <si>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</si>
  <si>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</si>
  <si>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</si>
  <si>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</si>
  <si>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</si>
  <si>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</si>
  <si>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</si>
  <si>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</si>
  <si>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</si>
  <si>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</si>
  <si>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</si>
  <si>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</si>
  <si>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</si>
  <si>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</si>
  <si>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</si>
  <si>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</si>
  <si>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</si>
  <si>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</si>
  <si>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</si>
  <si>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</si>
  <si>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</si>
  <si>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</si>
  <si>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</si>
  <si>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</si>
  <si>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</si>
  <si>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</si>
  <si>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</si>
  <si>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</si>
  <si>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</si>
  <si>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</si>
  <si>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</si>
  <si>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</si>
  <si>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</si>
  <si>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</si>
  <si>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</si>
  <si>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</si>
  <si>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</si>
  <si>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</si>
  <si>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</si>
  <si>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</si>
  <si>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</si>
  <si>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</si>
  <si>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</si>
  <si>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</si>
  <si>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</si>
  <si>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</si>
  <si>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</si>
  <si>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</si>
  <si>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</si>
  <si>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</si>
  <si>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</si>
  <si>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</si>
  <si>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</si>
  <si>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</si>
  <si>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</si>
  <si>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</si>
  <si>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</si>
  <si>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</si>
  <si>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</si>
  <si>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</si>
  <si>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</si>
  <si>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</si>
  <si>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</si>
  <si>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</si>
  <si>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</si>
  <si>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</si>
  <si>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</si>
  <si>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</si>
  <si>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</si>
  <si>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</si>
  <si>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</si>
  <si>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</si>
  <si>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</si>
  <si>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</si>
  <si>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</si>
  <si>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</si>
  <si>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</si>
  <si>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</si>
  <si>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</si>
  <si>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</si>
  <si>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</si>
  <si>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</si>
  <si>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</si>
  <si>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</si>
  <si>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</si>
  <si>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</si>
  <si>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</si>
  <si>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</si>
  <si>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</si>
  <si>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</si>
  <si>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</si>
  <si>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</si>
  <si>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</si>
  <si>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</si>
  <si>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</si>
  <si>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</si>
  <si>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</si>
  <si>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</si>
  <si>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</si>
  <si>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</si>
  <si>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</si>
  <si>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</si>
  <si>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</si>
  <si>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</si>
  <si>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</si>
  <si>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</si>
  <si>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</si>
  <si>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</si>
  <si>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</si>
  <si>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</si>
  <si>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</si>
  <si>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</si>
  <si>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</si>
  <si>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</si>
  <si>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</si>
  <si>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</si>
  <si>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</si>
  <si>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</si>
  <si>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</si>
  <si>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</si>
  <si>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</si>
  <si>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</si>
  <si>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</si>
  <si>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</si>
  <si>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</si>
  <si>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</si>
  <si>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</si>
  <si>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</si>
  <si>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</si>
  <si>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</si>
  <si>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</si>
  <si>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</si>
  <si>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</si>
  <si>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</si>
  <si>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</si>
  <si>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</si>
  <si>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</si>
  <si>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</si>
  <si>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</si>
  <si>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</si>
  <si>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</si>
  <si>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</si>
  <si>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</si>
  <si>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</si>
  <si>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</si>
  <si>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</si>
  <si>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</si>
  <si>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</si>
  <si>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</si>
  <si>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</si>
  <si>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</si>
  <si>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</si>
  <si>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</si>
  <si>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</si>
  <si>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</si>
  <si>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</si>
  <si>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</si>
  <si>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</si>
  <si>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</si>
  <si>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</si>
  <si>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</si>
  <si>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</si>
  <si>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</si>
  <si>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</si>
  <si>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</si>
  <si>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</si>
  <si>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</si>
  <si>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</si>
  <si>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</si>
  <si>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</si>
  <si>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</si>
  <si>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</si>
  <si>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</si>
  <si>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</si>
  <si>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</si>
  <si>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</si>
  <si>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</si>
  <si>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</si>
  <si>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</si>
  <si>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</si>
  <si>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</si>
  <si>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</si>
  <si>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</si>
  <si>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</si>
  <si>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</si>
  <si>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</si>
  <si>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</si>
  <si>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</si>
  <si>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</si>
  <si>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</si>
  <si>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</si>
  <si>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</si>
  <si>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</si>
  <si>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</si>
  <si>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</si>
  <si>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</si>
  <si>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</si>
  <si>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</si>
  <si>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</si>
  <si>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</si>
  <si>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</si>
  <si>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</si>
  <si>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</si>
  <si>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</si>
  <si>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</si>
  <si>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</si>
  <si>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</si>
  <si>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</si>
  <si>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</si>
  <si>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</si>
  <si>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</si>
  <si>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</si>
  <si>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</si>
  <si>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</si>
  <si>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</si>
  <si>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</si>
  <si>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</si>
  <si>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</si>
  <si>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</si>
  <si>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</si>
  <si>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</si>
  <si>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</si>
  <si>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</si>
  <si>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</si>
  <si>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</si>
  <si>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</si>
  <si>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</si>
  <si>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</si>
  <si>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</si>
  <si>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</si>
  <si>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</si>
  <si>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</si>
  <si>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</si>
  <si>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</si>
  <si>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</si>
  <si>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</si>
  <si>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</si>
  <si>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</si>
  <si>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</si>
  <si>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</si>
  <si>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</si>
  <si>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</si>
  <si>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</si>
  <si>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</si>
  <si>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</si>
  <si>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</si>
  <si>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</si>
  <si>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</si>
  <si>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</si>
  <si>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</si>
  <si>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</si>
  <si>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</si>
  <si>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</si>
  <si>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</si>
  <si>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</si>
  <si>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</si>
  <si>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</si>
  <si>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</si>
  <si>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</si>
  <si>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</si>
  <si>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</si>
  <si>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</si>
  <si>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</si>
  <si>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</si>
  <si>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</si>
  <si>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</si>
  <si>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</si>
  <si>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</si>
  <si>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</si>
  <si>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</si>
  <si>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</si>
  <si>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</si>
  <si>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</si>
  <si>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</si>
  <si>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</si>
  <si>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</si>
  <si>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</si>
  <si>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</si>
  <si>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</si>
  <si>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</si>
  <si>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</si>
  <si>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</si>
  <si>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</si>
  <si>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</si>
  <si>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</si>
  <si>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</si>
  <si>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</si>
  <si>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</si>
  <si>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</si>
  <si>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</si>
  <si>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</si>
  <si>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</si>
  <si>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</si>
  <si>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</si>
  <si>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</si>
  <si>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</si>
  <si>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</si>
  <si>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</si>
  <si>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</si>
  <si>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</si>
  <si>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</si>
  <si>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</si>
  <si>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</si>
  <si>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</si>
  <si>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</si>
  <si>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</si>
  <si>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</si>
  <si>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</si>
  <si>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</si>
  <si>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</si>
  <si>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</si>
  <si>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</si>
  <si>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</si>
  <si>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</si>
  <si>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</si>
  <si>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</si>
  <si>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</si>
  <si>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</si>
  <si>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</si>
  <si>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</si>
  <si>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</si>
  <si>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</si>
  <si>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</si>
  <si>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</si>
  <si>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</si>
  <si>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</si>
  <si>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</si>
  <si>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</si>
  <si>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</si>
  <si>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</si>
  <si>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</si>
  <si>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</si>
  <si>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</si>
  <si>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</si>
  <si>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</si>
  <si>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</si>
  <si>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</si>
  <si>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</si>
  <si>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</si>
  <si>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</si>
  <si>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</si>
  <si>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</si>
  <si>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</si>
  <si>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</si>
  <si>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</si>
  <si>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</si>
  <si>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</si>
  <si>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</si>
  <si>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</si>
  <si>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</si>
  <si>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</si>
  <si>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</si>
  <si>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</si>
  <si>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</si>
  <si>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</si>
  <si>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</si>
  <si>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</si>
  <si>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</si>
  <si>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</si>
  <si>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</si>
  <si>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</si>
  <si>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</si>
  <si>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</si>
  <si>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</si>
  <si>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</si>
  <si>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</si>
  <si>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</si>
  <si>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</si>
  <si>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</si>
  <si>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</si>
  <si>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</si>
  <si>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</si>
  <si>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</si>
  <si>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</si>
  <si>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</si>
  <si>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</si>
  <si>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</si>
  <si>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</si>
  <si>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</si>
  <si>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</si>
  <si>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</si>
  <si>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</si>
  <si>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</si>
  <si>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</si>
  <si>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</si>
  <si>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</si>
  <si>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</si>
  <si>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</si>
  <si>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</si>
  <si>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</si>
  <si>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</si>
  <si>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</si>
  <si>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</si>
  <si>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</si>
  <si>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</si>
  <si>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</si>
  <si>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</si>
  <si>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</si>
  <si>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</si>
  <si>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</si>
  <si>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</si>
  <si>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</si>
  <si>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</si>
  <si>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</si>
  <si>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</si>
  <si>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</si>
  <si>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</si>
  <si>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</si>
  <si>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</si>
  <si>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</si>
  <si>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</si>
  <si>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</si>
  <si>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</si>
  <si>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</si>
  <si>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</si>
  <si>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</si>
  <si>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</si>
  <si>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</si>
  <si>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</si>
  <si>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</si>
  <si>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</si>
  <si>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</si>
  <si>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</si>
  <si>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</si>
  <si>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</si>
  <si>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</si>
  <si>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</si>
  <si>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</si>
  <si>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</si>
  <si>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</si>
  <si>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</si>
  <si>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</si>
  <si>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</si>
  <si>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</si>
  <si>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</si>
  <si>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</si>
  <si>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</si>
  <si>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</si>
  <si>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</si>
  <si>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</si>
  <si>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</si>
  <si>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</si>
  <si>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</si>
  <si>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</si>
  <si>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</si>
  <si>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</si>
  <si>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</si>
  <si>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</si>
  <si>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</si>
  <si>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</si>
  <si>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</si>
  <si>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</si>
  <si>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</si>
  <si>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</si>
  <si>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</si>
  <si>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</si>
  <si>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</si>
  <si>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</si>
  <si>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</si>
  <si>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</si>
  <si>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</si>
  <si>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</si>
  <si>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</si>
  <si>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</si>
  <si>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</si>
  <si>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</si>
  <si>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</si>
  <si>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</si>
  <si>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</si>
  <si>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</si>
  <si>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</si>
  <si>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</si>
  <si>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</si>
  <si>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</si>
  <si>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</si>
  <si>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</si>
  <si>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</si>
  <si>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</si>
  <si>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</si>
  <si>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</si>
  <si>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</si>
  <si>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</si>
  <si>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</si>
  <si>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</si>
  <si>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</si>
  <si>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</si>
  <si>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</si>
  <si>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</si>
  <si>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</si>
  <si>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</si>
  <si>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</si>
  <si>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</si>
  <si>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</si>
  <si>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</si>
  <si>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</si>
  <si>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</si>
  <si>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</si>
  <si>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</si>
  <si>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</si>
  <si>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</si>
  <si>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</si>
  <si>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</si>
  <si>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</si>
  <si>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</si>
  <si>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</si>
  <si>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</si>
  <si>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</si>
  <si>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</si>
  <si>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</si>
  <si>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</si>
  <si>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</si>
  <si>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</si>
  <si>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</si>
  <si>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</si>
  <si>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</si>
  <si>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</si>
  <si>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</si>
  <si>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</si>
  <si>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</si>
  <si>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</si>
  <si>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</si>
  <si>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</si>
  <si>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</si>
  <si>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</si>
  <si>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</si>
  <si>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</si>
  <si>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</si>
  <si>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</si>
  <si>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</si>
  <si>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</si>
  <si>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</si>
  <si>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</si>
  <si>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</si>
  <si>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</si>
  <si>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</si>
  <si>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</si>
  <si>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</si>
  <si>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</si>
  <si>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</si>
  <si>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</si>
  <si>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</si>
  <si>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</si>
  <si>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</si>
  <si>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</si>
  <si>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</si>
  <si>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</si>
  <si>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</si>
  <si>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</si>
  <si>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</si>
  <si>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</si>
  <si>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</si>
  <si>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</si>
  <si>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</si>
  <si>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</si>
  <si>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</si>
  <si>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</si>
  <si>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</si>
  <si>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</si>
  <si>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</si>
  <si>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</si>
  <si>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</si>
  <si>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</si>
  <si>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</si>
  <si>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</si>
  <si>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</si>
  <si>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</si>
  <si>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</si>
  <si>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</si>
  <si>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</si>
  <si>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</si>
  <si>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</si>
  <si>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</si>
  <si>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</si>
  <si>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</si>
  <si>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</si>
  <si>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</si>
  <si>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</si>
  <si>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</si>
  <si>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</si>
  <si>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</si>
  <si>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</si>
  <si>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</si>
  <si>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</si>
  <si>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</si>
  <si>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</si>
  <si>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</si>
  <si>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</si>
  <si>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</si>
  <si>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</si>
  <si>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</si>
  <si>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</si>
  <si>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</si>
  <si>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</si>
  <si>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</si>
  <si>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</si>
  <si>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</si>
  <si>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</si>
  <si>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</si>
  <si>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</si>
  <si>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</si>
  <si>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</si>
  <si>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</si>
  <si>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</si>
  <si>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</si>
  <si>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</si>
  <si>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</si>
  <si>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</si>
  <si>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</si>
  <si>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</si>
  <si>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</si>
  <si>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</si>
  <si>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</si>
  <si>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</si>
  <si>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</si>
  <si>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</si>
  <si>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</si>
  <si>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</si>
  <si>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</si>
  <si>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</si>
  <si>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</si>
  <si>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</si>
  <si>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</si>
  <si>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</si>
  <si>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</si>
  <si>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</si>
  <si>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</si>
  <si>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</si>
  <si>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</si>
  <si>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</si>
  <si>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</si>
  <si>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</si>
  <si>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</si>
  <si>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</si>
  <si>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</si>
  <si>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</si>
  <si>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</si>
  <si>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</si>
  <si>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</si>
  <si>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</si>
  <si>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</si>
  <si>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</si>
  <si>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</si>
  <si>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</si>
  <si>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</si>
  <si>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</si>
  <si>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</si>
  <si>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</si>
  <si>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</si>
  <si>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</si>
  <si>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</si>
  <si>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</si>
  <si>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</si>
  <si>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</si>
  <si>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</si>
  <si>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</si>
  <si>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</si>
  <si>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</si>
  <si>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</si>
  <si>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</si>
  <si>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</si>
  <si>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</si>
  <si>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</si>
  <si>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</si>
  <si>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</si>
  <si>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</si>
  <si>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</si>
  <si>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</si>
  <si>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</si>
  <si>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</si>
  <si>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</si>
  <si>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</si>
  <si>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</si>
  <si>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</si>
  <si>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</si>
  <si>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</si>
  <si>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</si>
  <si>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</si>
  <si>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</si>
  <si>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</si>
  <si>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</si>
  <si>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</si>
  <si>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</si>
  <si>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</si>
  <si>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</si>
  <si>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</si>
  <si>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</si>
  <si>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</si>
  <si>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</si>
  <si>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</si>
  <si>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</si>
  <si>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</si>
  <si>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</si>
  <si>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</si>
  <si>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</si>
  <si>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</si>
  <si>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</si>
  <si>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</si>
  <si>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</si>
  <si>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</si>
  <si>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</si>
  <si>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</si>
  <si>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</si>
  <si>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</si>
  <si>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</si>
  <si>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</si>
  <si>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</si>
  <si>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</si>
  <si>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</si>
  <si>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</si>
  <si>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</si>
  <si>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</si>
  <si>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</si>
  <si>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</si>
  <si>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</si>
  <si>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</si>
  <si>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</si>
  <si>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</si>
  <si>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</si>
  <si>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</si>
  <si>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</si>
  <si>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</si>
  <si>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</si>
  <si>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</si>
  <si>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</si>
  <si>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</si>
  <si>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</si>
  <si>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</si>
  <si>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</si>
  <si>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</si>
  <si>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</si>
  <si>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</si>
  <si>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</si>
  <si>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</si>
  <si>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</si>
  <si>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</si>
  <si>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</si>
  <si>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</si>
  <si>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</si>
  <si>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</si>
  <si>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</si>
  <si>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</si>
  <si>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</si>
  <si>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</si>
  <si>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</si>
  <si>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</si>
  <si>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</si>
  <si>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</si>
  <si>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</si>
  <si>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</si>
  <si>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</si>
  <si>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</si>
  <si>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</si>
  <si>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</si>
  <si>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</si>
  <si>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</si>
  <si>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</si>
  <si>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</si>
  <si>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</si>
  <si>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</si>
  <si>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</si>
  <si>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</si>
  <si>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</si>
  <si>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</si>
  <si>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</si>
  <si>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</si>
  <si>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</si>
  <si>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</si>
  <si>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</si>
  <si>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</si>
  <si>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</si>
  <si>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</si>
  <si>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</si>
  <si>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</si>
  <si>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</si>
  <si>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</si>
  <si>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</si>
  <si>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</si>
  <si>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</si>
  <si>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</si>
  <si>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</si>
  <si>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</si>
  <si>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</si>
  <si>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</si>
  <si>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</si>
  <si>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</si>
  <si>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</si>
  <si>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</si>
  <si>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</si>
  <si>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</si>
  <si>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</si>
  <si>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</si>
  <si>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</si>
  <si>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</si>
  <si>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</si>
  <si>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</si>
  <si>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</si>
  <si>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</si>
  <si>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</si>
  <si>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</si>
  <si>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</si>
  <si>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</si>
  <si>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</si>
  <si>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</si>
  <si>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</si>
  <si>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</si>
  <si>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</si>
  <si>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</si>
  <si>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</si>
  <si>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</si>
  <si>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</si>
  <si>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</si>
  <si>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</si>
  <si>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</si>
  <si>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</si>
  <si>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</si>
  <si>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</si>
  <si>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</si>
  <si>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</si>
  <si>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</si>
  <si>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</si>
  <si>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</si>
  <si>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</si>
  <si>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</si>
  <si>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</si>
  <si>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</si>
  <si>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</si>
  <si>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</si>
  <si>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</si>
  <si>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</si>
  <si>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</si>
  <si>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</si>
  <si>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</si>
  <si>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</si>
  <si>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</si>
  <si>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</si>
  <si>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</si>
  <si>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</si>
  <si>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</si>
  <si>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</si>
  <si>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</si>
  <si>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</si>
  <si>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</si>
  <si>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</si>
  <si>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</si>
  <si>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</si>
  <si>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</si>
  <si>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</si>
  <si>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</si>
  <si>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</si>
  <si>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</si>
  <si>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</si>
  <si>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</si>
  <si>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</si>
  <si>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</si>
  <si>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</si>
  <si>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</si>
  <si>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</si>
  <si>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</si>
  <si>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</si>
  <si>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</si>
  <si>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</si>
  <si>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</si>
  <si>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</si>
  <si>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</si>
  <si>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</si>
  <si>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</si>
  <si>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</si>
  <si>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</si>
  <si>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</si>
  <si>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</si>
  <si>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</si>
  <si>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</si>
  <si>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</si>
  <si>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</si>
  <si>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</si>
  <si>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</si>
  <si>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</si>
  <si>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</si>
  <si>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</si>
  <si>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</si>
  <si>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</si>
  <si>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</si>
  <si>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</si>
  <si>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</si>
  <si>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</si>
  <si>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</si>
  <si>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</si>
  <si>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</si>
  <si>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</si>
  <si>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</si>
  <si>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</si>
  <si>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</si>
  <si>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</si>
  <si>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</si>
  <si>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</si>
  <si>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</si>
  <si>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</si>
  <si>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</si>
  <si>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</si>
  <si>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</si>
  <si>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</si>
  <si>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</si>
  <si>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</si>
  <si>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</si>
  <si>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</si>
  <si>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</si>
  <si>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</si>
  <si>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</si>
  <si>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</si>
  <si>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</si>
  <si>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</si>
  <si>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</si>
  <si>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</si>
  <si>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</si>
  <si>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</si>
  <si>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</si>
  <si>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</si>
  <si>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</si>
  <si>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</si>
  <si>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</si>
  <si>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</si>
  <si>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</si>
  <si>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</si>
  <si>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</si>
  <si>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</si>
  <si>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</si>
  <si>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</si>
  <si>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</si>
  <si>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</si>
  <si>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</si>
  <si>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</si>
  <si>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</si>
  <si>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</si>
  <si>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</si>
  <si>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</si>
  <si>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</si>
  <si>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</si>
  <si>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</si>
  <si>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</si>
  <si>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</si>
  <si>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</si>
  <si>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</si>
  <si>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</si>
  <si>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</si>
  <si>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</si>
  <si>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</si>
  <si>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</si>
  <si>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</si>
  <si>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</si>
  <si>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</si>
  <si>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</si>
  <si>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</si>
  <si>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</si>
  <si>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</si>
  <si>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</si>
  <si>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</si>
  <si>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</si>
  <si>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</si>
  <si>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</si>
  <si>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</si>
  <si>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</si>
  <si>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</si>
  <si>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</si>
  <si>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</si>
  <si>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</si>
  <si>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</si>
  <si>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</si>
  <si>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</si>
  <si>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</si>
  <si>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</si>
  <si>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</si>
  <si>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</si>
  <si>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</si>
  <si>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</si>
  <si>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</si>
  <si>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</si>
  <si>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</si>
  <si>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</si>
  <si>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</si>
  <si>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</si>
  <si>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</si>
  <si>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</si>
  <si>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</si>
  <si>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</si>
  <si>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</si>
  <si>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</si>
  <si>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</si>
  <si>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</si>
  <si>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</si>
  <si>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</si>
  <si>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</si>
  <si>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</si>
  <si>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</si>
  <si>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</si>
  <si>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</si>
  <si>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</si>
  <si>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</si>
  <si>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</si>
  <si>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</si>
  <si>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</si>
  <si>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</si>
  <si>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</si>
  <si>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</si>
  <si>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</si>
  <si>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</si>
  <si>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</si>
  <si>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</si>
  <si>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</si>
  <si>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</si>
  <si>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</si>
  <si>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</si>
  <si>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</si>
  <si>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</si>
  <si>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</si>
  <si>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</si>
  <si>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</si>
  <si>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</si>
  <si>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</si>
  <si>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</si>
  <si>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</si>
  <si>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</si>
  <si>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</si>
  <si>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</si>
  <si>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</si>
  <si>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</si>
  <si>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</si>
  <si>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</si>
  <si>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</si>
  <si>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</si>
  <si>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</si>
  <si>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</si>
  <si>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</si>
  <si>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</si>
  <si>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</si>
  <si>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</si>
  <si>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</si>
  <si>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</si>
  <si>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</si>
  <si>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</si>
  <si>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</si>
  <si>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</si>
  <si>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</si>
  <si>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</si>
  <si>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</si>
  <si>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</si>
  <si>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</si>
  <si>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</si>
  <si>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</si>
  <si>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</si>
  <si>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</si>
  <si>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</si>
  <si>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</si>
  <si>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</si>
  <si>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</si>
  <si>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</si>
  <si>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</si>
  <si>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</si>
  <si>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</si>
  <si>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</si>
  <si>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</si>
  <si>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</si>
  <si>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</si>
  <si>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</si>
  <si>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</si>
  <si>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</si>
  <si>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</si>
  <si>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</si>
  <si>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</si>
  <si>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</si>
  <si>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</si>
  <si>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</si>
  <si>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</si>
  <si>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</si>
  <si>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</si>
  <si>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</si>
  <si>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</si>
  <si>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</si>
  <si>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</si>
  <si>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</si>
  <si>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</si>
  <si>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</si>
  <si>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</si>
  <si>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</si>
  <si>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</si>
  <si>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</si>
  <si>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</si>
  <si>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</si>
  <si>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</si>
  <si>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</si>
  <si>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</si>
  <si>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</si>
  <si>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</si>
  <si>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</si>
  <si>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</si>
  <si>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</si>
  <si>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</si>
  <si>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</si>
  <si>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</si>
  <si>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</si>
  <si>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</si>
  <si>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</si>
  <si>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</si>
  <si>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</si>
  <si>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</si>
  <si>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</si>
  <si>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</si>
  <si>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</si>
  <si>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</si>
  <si>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</si>
  <si>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</si>
  <si>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</si>
  <si>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</si>
  <si>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</si>
  <si>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</si>
  <si>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</si>
  <si>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</si>
  <si>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</si>
  <si>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</si>
  <si>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</si>
  <si>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</si>
  <si>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</si>
  <si>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</si>
  <si>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</si>
  <si>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</si>
  <si>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</si>
  <si>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</si>
  <si>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</si>
  <si>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</si>
  <si>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</si>
  <si>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</si>
  <si>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</si>
  <si>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</si>
  <si>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</si>
  <si>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</si>
  <si>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</si>
  <si>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</si>
  <si>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</si>
  <si>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</si>
  <si>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</si>
  <si>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</si>
  <si>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</si>
  <si>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</si>
  <si>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</si>
  <si>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</si>
  <si>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</si>
  <si>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</si>
  <si>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</si>
  <si>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</si>
  <si>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</si>
  <si>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</si>
  <si>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</si>
  <si>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</si>
  <si>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</si>
  <si>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</si>
  <si>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</si>
  <si>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</si>
  <si>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</si>
  <si>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</si>
  <si>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</si>
  <si>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</si>
  <si>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</si>
  <si>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</si>
  <si>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</si>
  <si>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</si>
  <si>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</si>
  <si>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</si>
  <si>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</si>
  <si>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</si>
  <si>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</si>
  <si>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</si>
  <si>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</si>
  <si>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</si>
  <si>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</si>
  <si>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</si>
  <si>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</si>
  <si>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</si>
  <si>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</si>
  <si>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</si>
  <si>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</si>
  <si>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</si>
  <si>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</si>
  <si>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</si>
  <si>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</si>
  <si>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</si>
  <si>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</si>
  <si>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</si>
  <si>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</si>
  <si>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</si>
  <si>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</si>
  <si>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</si>
  <si>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</si>
  <si>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</si>
  <si>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</si>
  <si>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</si>
  <si>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</si>
  <si>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</si>
  <si>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</si>
  <si>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</si>
  <si>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</si>
  <si>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</si>
  <si>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</si>
  <si>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</si>
  <si>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</si>
  <si>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</si>
  <si>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</si>
  <si>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</si>
  <si>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</si>
  <si>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</si>
  <si>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</si>
  <si>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</si>
  <si>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</si>
  <si>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</si>
  <si>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</si>
  <si>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</si>
  <si>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</si>
  <si>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</si>
  <si>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</si>
  <si>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</si>
  <si>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</si>
  <si>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</si>
  <si>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</si>
  <si>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</si>
  <si>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</si>
  <si>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</si>
  <si>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</si>
  <si>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</si>
  <si>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</si>
  <si>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</si>
  <si>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</si>
  <si>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</si>
  <si>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</si>
  <si>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</si>
  <si>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</si>
  <si>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</si>
  <si>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</si>
  <si>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</si>
  <si>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</si>
  <si>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</si>
  <si>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</si>
  <si>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</si>
  <si>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</si>
  <si>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</si>
  <si>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</si>
  <si>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</si>
  <si>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</si>
  <si>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</si>
  <si>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</si>
  <si>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</si>
  <si>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</si>
  <si>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</si>
  <si>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</si>
  <si>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</si>
  <si>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</si>
  <si>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</si>
  <si>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</si>
  <si>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</si>
  <si>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</si>
  <si>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</si>
  <si>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</si>
  <si>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</si>
  <si>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</si>
  <si>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</si>
  <si>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</si>
  <si>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</si>
  <si>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</si>
  <si>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</si>
  <si>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</si>
  <si>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</si>
  <si>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</si>
  <si>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</si>
  <si>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</si>
  <si>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</si>
  <si>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</si>
  <si>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</si>
  <si>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</si>
  <si>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</si>
  <si>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</si>
  <si>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</si>
  <si>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</si>
  <si>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</si>
  <si>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</si>
  <si>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</si>
  <si>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</si>
  <si>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</si>
  <si>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</si>
  <si>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</si>
  <si>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</si>
  <si>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</si>
  <si>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</si>
  <si>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</si>
  <si>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</si>
  <si>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</si>
  <si>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</si>
  <si>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</si>
  <si>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</si>
  <si>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</si>
  <si>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</si>
  <si>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</si>
  <si>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</si>
  <si>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</si>
  <si>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</si>
  <si>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</si>
  <si>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</si>
  <si>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</si>
  <si>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</si>
  <si>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</si>
  <si>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</si>
  <si>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</si>
  <si>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</si>
  <si>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</si>
  <si>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</si>
  <si>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</si>
  <si>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</si>
  <si>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</si>
  <si>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</si>
  <si>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</si>
  <si>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</si>
  <si>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</si>
  <si>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</si>
  <si>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</si>
  <si>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</si>
  <si>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</si>
  <si>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</si>
  <si>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</si>
  <si>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</si>
  <si>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</si>
  <si>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</si>
  <si>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</si>
  <si>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</si>
  <si>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</si>
  <si>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</si>
  <si>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</si>
  <si>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</si>
  <si>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</si>
  <si>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</si>
  <si>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</si>
  <si>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</si>
  <si>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</si>
  <si>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</si>
  <si>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</si>
  <si>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</si>
  <si>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</si>
  <si>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</si>
  <si>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</si>
  <si>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</si>
  <si>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</si>
  <si>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</si>
  <si>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</si>
  <si>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</si>
  <si>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</si>
  <si>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</si>
  <si>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</si>
  <si>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</si>
  <si>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</si>
  <si>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</si>
  <si>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</si>
  <si>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</si>
  <si>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</si>
  <si>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</si>
  <si>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</si>
  <si>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</si>
  <si>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</si>
  <si>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</si>
  <si>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</si>
  <si>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</si>
  <si>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</si>
  <si>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</si>
  <si>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</si>
  <si>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</si>
  <si>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</si>
  <si>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</si>
  <si>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</si>
  <si>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</si>
  <si>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</si>
  <si>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</si>
  <si>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</si>
  <si>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</si>
  <si>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</si>
  <si>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</si>
  <si>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</si>
  <si>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</si>
  <si>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</si>
  <si>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</si>
  <si>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</si>
  <si>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</si>
  <si>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</si>
  <si>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</si>
  <si>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</si>
  <si>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</si>
  <si>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</si>
  <si>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</si>
  <si>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</si>
  <si>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</si>
  <si>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</si>
  <si>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</si>
  <si>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</si>
  <si>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</si>
  <si>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</si>
  <si>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</si>
  <si>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</si>
  <si>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</si>
  <si>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</si>
  <si>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</si>
  <si>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</si>
  <si>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</si>
  <si>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</si>
  <si>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</si>
  <si>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</si>
  <si>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</si>
  <si>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</si>
  <si>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</si>
  <si>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</si>
  <si>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</si>
  <si>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</si>
  <si>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</si>
  <si>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</si>
  <si>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</si>
  <si>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</si>
  <si>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</si>
  <si>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</si>
  <si>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</si>
  <si>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</si>
  <si>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</si>
  <si>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</si>
  <si>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</si>
  <si>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</si>
  <si>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</si>
  <si>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</si>
  <si>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</si>
  <si>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</si>
  <si>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</si>
  <si>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</si>
  <si>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</si>
  <si>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</si>
  <si>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</si>
  <si>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</si>
  <si>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</si>
  <si>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</si>
  <si>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</si>
  <si>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</si>
  <si>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</si>
  <si>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</si>
  <si>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</si>
  <si>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</si>
  <si>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</si>
  <si>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</si>
  <si>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</si>
  <si>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</si>
  <si>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</si>
  <si>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</si>
  <si>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</si>
  <si>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</si>
  <si>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</si>
  <si>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</si>
  <si>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</si>
  <si>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</si>
  <si>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</si>
  <si>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</si>
  <si>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</si>
  <si>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</si>
  <si>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</si>
  <si>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</si>
  <si>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</si>
  <si>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</si>
  <si>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</si>
  <si>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</si>
  <si>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</si>
  <si>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</si>
  <si>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</si>
  <si>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</si>
  <si>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</si>
  <si>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</si>
  <si>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</si>
  <si>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</si>
  <si>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</si>
  <si>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</si>
  <si>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</si>
  <si>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</si>
  <si>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</si>
  <si>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</si>
  <si>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</si>
  <si>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</si>
  <si>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</si>
  <si>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</si>
  <si>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</si>
  <si>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</si>
  <si>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</si>
  <si>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</si>
  <si>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</si>
  <si>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</si>
  <si>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</si>
  <si>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</si>
  <si>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</si>
  <si>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</si>
  <si>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</si>
  <si>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</si>
  <si>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</si>
  <si>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</si>
  <si>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</si>
  <si>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</si>
  <si>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</si>
  <si>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</si>
  <si>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</si>
  <si>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</si>
  <si>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</si>
  <si>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</si>
  <si>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</si>
  <si>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</si>
  <si>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</si>
  <si>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</si>
  <si>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</si>
  <si>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</si>
  <si>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</si>
  <si>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</si>
  <si>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</si>
  <si>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</si>
  <si>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</si>
  <si>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</si>
  <si>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</si>
  <si>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</si>
  <si>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</si>
  <si>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</si>
  <si>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</si>
  <si>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</si>
  <si>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</si>
  <si>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</si>
  <si>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</si>
  <si>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</si>
  <si>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</si>
  <si>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</si>
  <si>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</si>
  <si>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</si>
  <si>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</si>
  <si>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</si>
  <si>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</si>
  <si>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</si>
  <si>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</si>
  <si>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</si>
  <si>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</si>
  <si>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</si>
  <si>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</si>
  <si>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</si>
  <si>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</si>
  <si>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</si>
  <si>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</si>
  <si>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</si>
  <si>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</si>
  <si>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</si>
  <si>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</si>
  <si>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</si>
  <si>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</si>
  <si>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</si>
  <si>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</si>
  <si>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</si>
  <si>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</si>
  <si>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</si>
  <si>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</si>
  <si>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</si>
  <si>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</si>
  <si>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</si>
  <si>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</si>
  <si>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</si>
  <si>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</si>
  <si>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</si>
  <si>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</si>
  <si>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</si>
  <si>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</si>
  <si>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</si>
  <si>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</si>
  <si>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</si>
  <si>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</si>
  <si>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</si>
  <si>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</si>
  <si>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</si>
  <si>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</si>
  <si>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</si>
  <si>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</si>
  <si>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</si>
  <si>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</si>
  <si>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</si>
  <si>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</si>
  <si>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</si>
  <si>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</si>
  <si>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</si>
  <si>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</si>
  <si>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</si>
  <si>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</si>
  <si>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</si>
  <si>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</si>
  <si>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</si>
  <si>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</si>
  <si>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</si>
  <si>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</si>
  <si>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</si>
  <si>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</si>
  <si>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</si>
  <si>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</si>
  <si>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</si>
  <si>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</si>
  <si>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</si>
  <si>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</si>
  <si>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</si>
  <si>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</si>
  <si>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</si>
  <si>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</si>
  <si>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</si>
  <si>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</si>
  <si>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</si>
  <si>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</si>
  <si>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</si>
  <si>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</si>
  <si>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</si>
  <si>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</si>
  <si>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</si>
  <si>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</si>
  <si>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</si>
  <si>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</si>
  <si>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</si>
  <si>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</si>
  <si>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</si>
  <si>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</si>
  <si>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</si>
  <si>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</si>
  <si>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</si>
  <si>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</si>
  <si>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</si>
  <si>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</si>
  <si>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</si>
  <si>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</si>
  <si>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</si>
  <si>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</si>
  <si>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</si>
  <si>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</si>
  <si>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</si>
  <si>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</si>
  <si>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</si>
  <si>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</si>
  <si>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</si>
  <si>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</si>
  <si>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</si>
  <si>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</si>
  <si>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</si>
  <si>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</si>
  <si>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</si>
  <si>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</si>
  <si>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</si>
  <si>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</si>
  <si>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</si>
  <si>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</si>
  <si>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</si>
  <si>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</si>
  <si>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</si>
  <si>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</si>
  <si>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</si>
  <si>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</si>
  <si>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</si>
  <si>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</si>
  <si>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</si>
  <si>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</si>
  <si>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</si>
  <si>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</si>
  <si>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</si>
  <si>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</si>
  <si>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</si>
  <si>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</si>
  <si>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</si>
  <si>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</si>
  <si>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</si>
  <si>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</si>
  <si>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</si>
  <si>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</si>
  <si>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</si>
  <si>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</si>
  <si>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</si>
  <si>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</si>
  <si>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</si>
  <si>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</si>
  <si>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</si>
  <si>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</si>
  <si>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</si>
  <si>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</si>
  <si>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</si>
  <si>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</si>
  <si>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</si>
  <si>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</si>
  <si>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</si>
  <si>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</si>
  <si>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</si>
  <si>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</si>
  <si>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</si>
  <si>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</si>
  <si>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</si>
  <si>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</si>
  <si>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</si>
  <si>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</si>
  <si>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</si>
  <si>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</si>
  <si>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</si>
  <si>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</si>
  <si>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</si>
  <si>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</si>
  <si>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</si>
  <si>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</si>
  <si>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</si>
  <si>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</si>
  <si>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</si>
  <si>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</si>
  <si>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</si>
  <si>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</si>
  <si>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</si>
  <si>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</si>
  <si>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</si>
  <si>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</si>
  <si>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</si>
  <si>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</si>
  <si>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</si>
  <si>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</si>
  <si>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</si>
  <si>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</si>
  <si>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</si>
  <si>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</si>
  <si>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</si>
  <si>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</si>
  <si>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</si>
  <si>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</si>
  <si>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</si>
  <si>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</si>
  <si>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</si>
  <si>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</si>
  <si>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</si>
  <si>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</si>
  <si>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</si>
  <si>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</si>
  <si>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</si>
  <si>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</si>
  <si>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</si>
  <si>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</si>
  <si>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</si>
  <si>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</si>
  <si>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</si>
  <si>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</si>
  <si>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</si>
  <si>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</si>
  <si>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</si>
  <si>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</si>
  <si>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</si>
  <si>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</si>
  <si>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</si>
  <si>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</si>
  <si>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</si>
  <si>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</si>
  <si>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</si>
  <si>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</si>
  <si>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</si>
  <si>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</si>
  <si>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</si>
  <si>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</si>
  <si>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</si>
  <si>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</si>
  <si>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</si>
  <si>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</si>
  <si>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</si>
  <si>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</si>
  <si>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</si>
  <si>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</si>
  <si>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</si>
  <si>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</si>
  <si>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</si>
  <si>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</si>
  <si>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</si>
  <si>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</si>
  <si>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</si>
  <si>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</si>
  <si>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</si>
  <si>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</si>
  <si>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</si>
  <si>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</si>
  <si>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</si>
  <si>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</si>
  <si>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</si>
  <si>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</si>
  <si>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</si>
  <si>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</si>
  <si>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</si>
  <si>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</si>
  <si>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</si>
  <si>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</si>
  <si>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</si>
  <si>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</si>
  <si>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</si>
  <si>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</si>
  <si>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</si>
  <si>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</si>
  <si>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</si>
  <si>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</si>
  <si>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</si>
  <si>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</si>
  <si>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</si>
  <si>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</si>
  <si>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</si>
  <si>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</si>
  <si>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</si>
  <si>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</si>
  <si>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</si>
  <si>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</si>
  <si>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</si>
  <si>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</si>
  <si>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</si>
  <si>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</si>
  <si>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</si>
  <si>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</si>
  <si>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</si>
  <si>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</si>
  <si>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</si>
  <si>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</si>
  <si>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</si>
  <si>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</si>
  <si>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</si>
  <si>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</si>
  <si>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</si>
  <si>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</si>
  <si>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</si>
  <si>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</si>
  <si>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</si>
  <si>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</si>
  <si>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</si>
  <si>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</si>
  <si>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</si>
  <si>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</si>
  <si>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</si>
  <si>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</si>
  <si>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</si>
  <si>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</si>
  <si>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</si>
  <si>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</si>
  <si>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</si>
  <si>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</si>
  <si>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</si>
  <si>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</si>
  <si>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</si>
  <si>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</si>
  <si>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</si>
  <si>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</si>
  <si>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</si>
  <si>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</si>
  <si>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</si>
  <si>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</si>
  <si>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</si>
  <si>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</si>
  <si>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</si>
  <si>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</si>
  <si>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</si>
  <si>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</si>
  <si>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</si>
  <si>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</si>
  <si>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</si>
  <si>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</si>
  <si>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</si>
  <si>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</si>
  <si>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</si>
  <si>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</si>
  <si>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</si>
  <si>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</si>
  <si>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</si>
  <si>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</si>
  <si>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</si>
  <si>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</si>
  <si>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</si>
  <si>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</si>
  <si>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</si>
  <si>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</si>
  <si>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</si>
  <si>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</si>
  <si>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</si>
  <si>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</si>
  <si>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</si>
  <si>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</si>
  <si>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</si>
  <si>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</si>
  <si>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</si>
  <si>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</si>
  <si>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</si>
  <si>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</si>
  <si>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</si>
  <si>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</si>
  <si>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</si>
  <si>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</si>
  <si>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</si>
  <si>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</si>
  <si>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</si>
  <si>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</si>
  <si>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</si>
  <si>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</si>
  <si>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</si>
  <si>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</si>
  <si>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</si>
  <si>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</si>
  <si>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</si>
  <si>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</si>
  <si>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</si>
  <si>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</si>
  <si>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</si>
  <si>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</si>
  <si>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</si>
  <si>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</si>
  <si>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</si>
  <si>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</si>
  <si>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</si>
  <si>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</si>
  <si>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</si>
  <si>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</si>
  <si>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</si>
  <si>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</si>
  <si>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</si>
  <si>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</si>
  <si>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</si>
  <si>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</si>
  <si>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</si>
  <si>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</si>
  <si>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</si>
  <si>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</si>
  <si>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</si>
  <si>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</si>
  <si>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</si>
  <si>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</si>
  <si>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</si>
  <si>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</si>
  <si>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</si>
  <si>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</si>
  <si>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</si>
  <si>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</si>
  <si>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</si>
  <si>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</si>
  <si>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</si>
  <si>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</si>
  <si>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</si>
  <si>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</si>
  <si>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</si>
  <si>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</si>
  <si>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</si>
  <si>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</si>
  <si>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</si>
  <si>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</si>
  <si>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</si>
  <si>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</si>
  <si>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</si>
  <si>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</si>
  <si>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</si>
  <si>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</si>
  <si>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</si>
  <si>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</si>
  <si>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</si>
  <si>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</si>
  <si>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</si>
  <si>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</si>
  <si>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</si>
  <si>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</si>
  <si>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</si>
  <si>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</si>
  <si>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</si>
  <si>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</si>
  <si>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</si>
  <si>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</si>
  <si>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</si>
  <si>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</si>
  <si>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</si>
  <si>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</si>
  <si>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</si>
  <si>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</si>
  <si>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</si>
  <si>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</si>
  <si>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</si>
  <si>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</si>
  <si>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</si>
  <si>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</si>
  <si>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</si>
  <si>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</si>
  <si>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</si>
  <si>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</si>
  <si>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</si>
  <si>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</si>
  <si>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</si>
  <si>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</si>
  <si>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</si>
  <si>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</si>
  <si>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</si>
  <si>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</si>
  <si>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</si>
  <si>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</si>
  <si>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</si>
  <si>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</si>
  <si>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</si>
  <si>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</si>
  <si>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</si>
  <si>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</si>
  <si>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</si>
  <si>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</si>
  <si>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</si>
  <si>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</si>
  <si>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</si>
  <si>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</si>
  <si>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</si>
  <si>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</si>
  <si>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</si>
  <si>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</si>
  <si>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</si>
  <si>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</si>
  <si>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</si>
  <si>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</si>
  <si>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</si>
  <si>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</si>
  <si>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</si>
  <si>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</si>
  <si>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</si>
  <si>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</si>
  <si>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</si>
  <si>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</si>
  <si>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</si>
  <si>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</si>
  <si>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</si>
  <si>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</si>
  <si>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</si>
  <si>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</si>
  <si>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</si>
  <si>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</si>
  <si>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</si>
  <si>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</si>
  <si>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</si>
  <si>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</si>
  <si>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</si>
  <si>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</si>
  <si>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</si>
  <si>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</si>
  <si>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</si>
  <si>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</si>
  <si>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</si>
  <si>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</si>
  <si>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</si>
  <si>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</si>
  <si>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</si>
  <si>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</si>
  <si>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</si>
  <si>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</si>
  <si>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</si>
  <si>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</si>
  <si>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</si>
  <si>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</si>
  <si>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</si>
  <si>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</si>
  <si>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</si>
  <si>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</si>
  <si>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</si>
  <si>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</si>
  <si>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</si>
  <si>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</si>
  <si>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</si>
  <si>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</si>
  <si>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</si>
  <si>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</si>
  <si>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</si>
  <si>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</si>
  <si>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</si>
  <si>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</si>
  <si>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</si>
  <si>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</si>
  <si>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</si>
  <si>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</si>
  <si>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</si>
  <si>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</si>
  <si>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</si>
  <si>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</si>
  <si>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</si>
  <si>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</si>
  <si>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</si>
  <si>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</si>
  <si>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</si>
  <si>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</si>
  <si>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</si>
  <si>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</si>
  <si>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</si>
  <si>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</si>
  <si>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</si>
  <si>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</si>
  <si>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</si>
  <si>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</si>
  <si>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</si>
  <si>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</si>
  <si>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</si>
  <si>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</si>
  <si>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</si>
  <si>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</si>
  <si>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</si>
  <si>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</si>
  <si>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</si>
  <si>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</si>
  <si>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</si>
  <si>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</si>
  <si>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</si>
  <si>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</si>
  <si>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</si>
  <si>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</si>
  <si>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</si>
  <si>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</si>
  <si>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</si>
  <si>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</si>
  <si>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</si>
  <si>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</si>
  <si>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</si>
  <si>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</si>
  <si>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</si>
  <si>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</si>
  <si>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</si>
  <si>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</si>
  <si>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</si>
  <si>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</si>
  <si>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</si>
  <si>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</si>
  <si>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</si>
  <si>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</si>
  <si>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</si>
  <si>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</si>
  <si>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</si>
  <si>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</si>
  <si>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</si>
  <si>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</si>
  <si>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</si>
  <si>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</si>
  <si>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</si>
  <si>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</si>
  <si>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</si>
  <si>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</si>
  <si>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</si>
  <si>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</si>
  <si>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</si>
  <si>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</si>
  <si>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</si>
  <si>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</si>
  <si>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</si>
  <si>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</si>
  <si>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</si>
  <si>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</si>
  <si>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</si>
  <si>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</si>
  <si>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</si>
  <si>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</si>
  <si>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</si>
  <si>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</si>
  <si>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</si>
  <si>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</si>
  <si>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</si>
  <si>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</si>
  <si>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</si>
  <si>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</si>
  <si>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</si>
  <si>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</si>
  <si>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</si>
  <si>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</si>
  <si>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</si>
  <si>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</si>
  <si>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</si>
  <si>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</si>
  <si>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</si>
  <si>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</si>
  <si>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</si>
  <si>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</si>
  <si>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</si>
  <si>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</si>
  <si>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</si>
  <si>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</si>
  <si>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</si>
  <si>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</si>
  <si>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</si>
  <si>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</si>
  <si>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</si>
  <si>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</si>
  <si>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</si>
  <si>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</si>
  <si>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</si>
  <si>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</si>
  <si>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</si>
  <si>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</si>
  <si>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</si>
  <si>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</si>
  <si>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</si>
  <si>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</si>
  <si>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</si>
  <si>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</si>
  <si>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</si>
  <si>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</si>
  <si>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</si>
  <si>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</si>
  <si>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</si>
  <si>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</si>
  <si>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</si>
  <si>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</si>
  <si>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</si>
  <si>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</si>
  <si>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</si>
  <si>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</si>
  <si>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</si>
  <si>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</si>
  <si>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</si>
  <si>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</si>
  <si>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</si>
  <si>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</si>
  <si>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</si>
  <si>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</si>
  <si>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</si>
  <si>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</si>
  <si>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</si>
  <si>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</si>
  <si>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</si>
  <si>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</si>
  <si>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</si>
  <si>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</si>
  <si>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</si>
  <si>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</si>
  <si>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</si>
  <si>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</si>
  <si>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</si>
  <si>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</si>
  <si>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</si>
  <si>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</si>
  <si>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</si>
  <si>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</si>
  <si>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</si>
  <si>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</si>
  <si>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</si>
  <si>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</si>
  <si>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</si>
  <si>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</si>
  <si>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</si>
  <si>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</si>
  <si>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</si>
  <si>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</si>
  <si>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</si>
  <si>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</si>
  <si>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</si>
  <si>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</si>
  <si>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</si>
  <si>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</si>
  <si>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</si>
  <si>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</si>
  <si>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</si>
  <si>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</si>
  <si>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</si>
  <si>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</si>
  <si>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</si>
  <si>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</si>
  <si>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</si>
  <si>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</si>
  <si>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</si>
  <si>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</si>
  <si>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</si>
  <si>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</si>
  <si>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</si>
  <si>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</si>
  <si>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</si>
  <si>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</si>
  <si>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</si>
  <si>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</si>
  <si>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</si>
  <si>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</si>
  <si>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</si>
  <si>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</si>
  <si>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</si>
  <si>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</si>
  <si>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</si>
  <si>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</si>
  <si>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</si>
  <si>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</si>
  <si>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</si>
  <si>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</si>
  <si>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</si>
  <si>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</si>
  <si>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</si>
  <si>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</si>
  <si>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</si>
  <si>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</si>
  <si>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</si>
  <si>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</si>
  <si>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</si>
  <si>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</si>
  <si>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</si>
  <si>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</si>
  <si>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</si>
  <si>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</si>
  <si>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</si>
  <si>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</si>
  <si>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</si>
  <si>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</si>
  <si>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</si>
  <si>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</si>
  <si>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</si>
  <si>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</si>
  <si>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</si>
  <si>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</si>
  <si>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</si>
  <si>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</si>
  <si>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</si>
  <si>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</si>
  <si>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</si>
  <si>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</si>
  <si>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</si>
  <si>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</si>
  <si>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</si>
  <si>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</si>
  <si>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</si>
  <si>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</si>
  <si>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</si>
  <si>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</si>
  <si>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</si>
  <si>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</si>
  <si>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</si>
  <si>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</si>
  <si>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</si>
  <si>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</si>
  <si>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</si>
  <si>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</si>
  <si>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</si>
  <si>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</si>
  <si>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</si>
  <si>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</si>
  <si>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</si>
  <si>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</si>
  <si>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</si>
  <si>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</si>
  <si>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</si>
  <si>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</si>
  <si>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</si>
  <si>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</si>
  <si>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</si>
  <si>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</si>
  <si>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</si>
  <si>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</si>
  <si>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</si>
  <si>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</si>
  <si>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</si>
  <si>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</si>
  <si>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</si>
  <si>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</si>
  <si>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</si>
  <si>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</si>
  <si>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</si>
  <si>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</si>
  <si>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</si>
  <si>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</si>
  <si>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</si>
  <si>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</si>
  <si>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</si>
  <si>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</si>
  <si>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</si>
  <si>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</si>
  <si>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</si>
  <si>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</si>
  <si>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</si>
  <si>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</si>
  <si>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</si>
  <si>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</si>
  <si>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</si>
  <si>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</si>
  <si>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</si>
  <si>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</si>
  <si>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</si>
  <si>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</si>
  <si>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</si>
  <si>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</si>
  <si>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</si>
  <si>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</si>
  <si>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</si>
  <si>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</si>
  <si>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</si>
  <si>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</si>
  <si>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</si>
  <si>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</si>
  <si>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</si>
  <si>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</si>
  <si>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</si>
  <si>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</si>
  <si>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</si>
  <si>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</si>
  <si>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</si>
  <si>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</si>
  <si>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</si>
  <si>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</si>
  <si>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</si>
  <si>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</si>
  <si>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</si>
  <si>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</si>
  <si>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</si>
  <si>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</si>
  <si>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</si>
  <si>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</si>
  <si>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</si>
  <si>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</si>
  <si>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</si>
  <si>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</si>
  <si>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</si>
  <si>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</si>
  <si>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</si>
  <si>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</si>
  <si>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</si>
  <si>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</si>
  <si>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</si>
  <si>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</si>
  <si>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</si>
  <si>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</si>
  <si>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</si>
  <si>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</si>
  <si>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</si>
  <si>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</si>
  <si>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</si>
  <si>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</si>
  <si>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</si>
  <si>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</si>
  <si>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</si>
  <si>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</si>
  <si>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</si>
  <si>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</si>
  <si>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</si>
  <si>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</si>
  <si>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</si>
  <si>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</si>
  <si>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</si>
  <si>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</si>
  <si>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</si>
  <si>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</si>
  <si>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</si>
  <si>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</si>
  <si>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</si>
  <si>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</si>
  <si>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</si>
  <si>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</si>
  <si>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</si>
  <si>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</si>
  <si>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</si>
  <si>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</si>
  <si>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</si>
  <si>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</si>
  <si>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</si>
  <si>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</si>
  <si>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</si>
  <si>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</si>
  <si>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</si>
  <si>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</si>
  <si>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</si>
  <si>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</si>
  <si>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</si>
  <si>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</si>
  <si>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</si>
  <si>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</si>
  <si>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</si>
  <si>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</si>
  <si>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</si>
  <si>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</si>
  <si>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</si>
  <si>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</si>
  <si>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</si>
  <si>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</si>
  <si>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</si>
  <si>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</si>
  <si>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</si>
  <si>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</si>
  <si>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</si>
  <si>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</si>
  <si>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</si>
  <si>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</si>
  <si>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</si>
  <si>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</si>
  <si>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</si>
  <si>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</si>
  <si>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</si>
  <si>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</si>
  <si>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</si>
  <si>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</si>
  <si>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</si>
  <si>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</si>
  <si>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</si>
  <si>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</si>
  <si>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</si>
  <si>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</si>
  <si>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</si>
  <si>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</si>
  <si>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</si>
  <si>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</si>
  <si>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</si>
  <si>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</si>
  <si>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</si>
  <si>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</si>
  <si>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</si>
  <si>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</si>
  <si>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</si>
  <si>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</si>
  <si>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</si>
  <si>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</si>
  <si>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</si>
  <si>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</si>
  <si>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</si>
  <si>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</si>
  <si>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</si>
  <si>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</si>
  <si>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</si>
  <si>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</si>
  <si>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</si>
  <si>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</si>
  <si>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</si>
  <si>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</si>
  <si>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</si>
  <si>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</si>
  <si>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</si>
  <si>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</si>
  <si>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</si>
  <si>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</si>
  <si>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</si>
  <si>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</si>
  <si>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</si>
  <si>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</si>
  <si>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</si>
  <si>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</si>
  <si>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</si>
  <si>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</si>
  <si>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</si>
  <si>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</si>
  <si>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</si>
  <si>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</si>
  <si>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</si>
  <si>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</si>
  <si>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</si>
  <si>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</si>
  <si>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</si>
  <si>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</si>
  <si>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</si>
  <si>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</si>
  <si>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</si>
  <si>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</si>
  <si>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</si>
  <si>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</si>
  <si>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</si>
  <si>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</si>
  <si>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</si>
  <si>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</si>
  <si>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</si>
  <si>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</si>
  <si>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</si>
  <si>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</si>
  <si>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</si>
  <si>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</si>
  <si>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</si>
  <si>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</si>
  <si>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</si>
  <si>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</si>
  <si>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</si>
  <si>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</si>
  <si>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</si>
  <si>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</si>
  <si>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</si>
  <si>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</si>
  <si>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</si>
  <si>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</si>
  <si>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</si>
  <si>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</si>
  <si>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</si>
  <si>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</si>
  <si>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</si>
  <si>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</si>
  <si>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</si>
  <si>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</si>
  <si>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</si>
  <si>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</si>
  <si>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</si>
  <si>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</si>
  <si>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</si>
  <si>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</si>
  <si>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</si>
  <si>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</si>
  <si>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</si>
  <si>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</si>
  <si>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</si>
  <si>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</si>
  <si>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</si>
  <si>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</si>
  <si>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</si>
  <si>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</si>
  <si>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</si>
  <si>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</si>
  <si>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</si>
  <si>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</si>
  <si>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</si>
  <si>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</si>
  <si>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</si>
  <si>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</si>
  <si>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</si>
  <si>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</si>
  <si>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</si>
  <si>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</si>
  <si>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</si>
  <si>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</si>
  <si>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</si>
  <si>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</si>
  <si>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</si>
  <si>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</si>
  <si>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</si>
  <si>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</si>
  <si>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</si>
  <si>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</si>
  <si>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</si>
  <si>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</si>
  <si>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</si>
  <si>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</si>
  <si>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</si>
  <si>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</si>
  <si>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</si>
  <si>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</si>
  <si>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</si>
  <si>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</si>
  <si>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</si>
  <si>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</si>
  <si>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</si>
  <si>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</si>
  <si>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</si>
  <si>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</si>
  <si>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</si>
  <si>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</si>
  <si>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</si>
  <si>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</si>
  <si>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</si>
  <si>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</si>
  <si>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</si>
  <si>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</si>
  <si>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</si>
  <si>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</si>
  <si>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</si>
  <si>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</si>
  <si>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</si>
  <si>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</si>
  <si>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</si>
  <si>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</si>
  <si>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</si>
  <si>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</si>
  <si>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</si>
  <si>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</si>
  <si>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</si>
  <si>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</si>
  <si>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</si>
  <si>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</si>
  <si>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</si>
  <si>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</si>
  <si>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</si>
  <si>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</si>
  <si>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</si>
  <si>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</si>
  <si>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</si>
  <si>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</si>
  <si>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</si>
  <si>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</si>
  <si>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</si>
  <si>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</si>
  <si>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</si>
  <si>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</si>
  <si>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</si>
  <si>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</si>
  <si>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</si>
  <si>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</si>
  <si>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</si>
  <si>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</si>
  <si>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</si>
  <si>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</si>
  <si>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</si>
  <si>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</si>
  <si>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</si>
  <si>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</si>
  <si>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</si>
  <si>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</si>
  <si>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</si>
  <si>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</si>
  <si>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</si>
  <si>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</si>
  <si>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</si>
  <si>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</si>
  <si>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</si>
  <si>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</si>
  <si>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</si>
  <si>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</si>
  <si>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</si>
  <si>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</si>
  <si>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</si>
  <si>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</si>
  <si>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</si>
  <si>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</si>
  <si>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</si>
  <si>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</si>
  <si>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</si>
  <si>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</si>
  <si>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</si>
  <si>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</si>
  <si>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</si>
  <si>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</si>
  <si>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</si>
  <si>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</si>
  <si>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</si>
  <si>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</si>
  <si>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</si>
  <si>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</si>
  <si>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</si>
  <si>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</si>
  <si>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</si>
  <si>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</si>
  <si>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</si>
  <si>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</si>
  <si>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</si>
  <si>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</si>
  <si>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</si>
  <si>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</si>
  <si>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</si>
  <si>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</si>
  <si>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</si>
  <si>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</si>
  <si>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</si>
  <si>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</si>
  <si>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</si>
  <si>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</si>
  <si>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</si>
  <si>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</si>
  <si>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</si>
  <si>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</si>
  <si>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</si>
  <si>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</si>
  <si>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</si>
  <si>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</si>
  <si>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</si>
  <si>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</si>
  <si>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</si>
  <si>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</si>
  <si>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</si>
  <si>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</si>
  <si>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</si>
  <si>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</si>
  <si>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</si>
  <si>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</si>
  <si>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</si>
  <si>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</si>
  <si>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</si>
  <si>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</si>
  <si>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</si>
  <si>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</si>
  <si>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</si>
  <si>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</si>
  <si>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</si>
  <si>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</si>
  <si>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</si>
  <si>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</si>
  <si>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</si>
  <si>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</si>
  <si>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</si>
  <si>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</si>
  <si>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</si>
  <si>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</si>
  <si>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</si>
  <si>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</si>
  <si>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</si>
  <si>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</si>
  <si>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</si>
  <si>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</si>
  <si>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</si>
  <si>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</si>
  <si>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</si>
  <si>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</si>
  <si>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</si>
  <si>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</si>
  <si>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</si>
  <si>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</si>
  <si>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</si>
  <si>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</si>
  <si>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</si>
  <si>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</si>
  <si>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</si>
  <si>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</si>
  <si>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</si>
  <si>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</si>
  <si>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</si>
  <si>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</si>
  <si>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</si>
  <si>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</si>
  <si>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</si>
  <si>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</si>
  <si>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</si>
  <si>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</si>
  <si>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</si>
  <si>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</si>
  <si>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</si>
  <si>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</si>
  <si>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</si>
  <si>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</si>
  <si>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</si>
  <si>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</si>
  <si>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</si>
  <si>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</si>
  <si>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</si>
  <si>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</si>
  <si>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</si>
  <si>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</si>
  <si>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</si>
  <si>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</si>
  <si>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</si>
  <si>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</si>
  <si>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</si>
  <si>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</si>
  <si>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</si>
  <si>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</si>
  <si>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</si>
  <si>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</si>
  <si>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</si>
  <si>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</si>
  <si>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</si>
  <si>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</si>
  <si>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</si>
  <si>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</si>
  <si>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</si>
  <si>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</si>
  <si>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</si>
  <si>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</si>
  <si>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</si>
  <si>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</si>
  <si>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</si>
  <si>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</si>
  <si>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</si>
  <si>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</si>
  <si>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</si>
  <si>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</si>
  <si>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</si>
  <si>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</si>
  <si>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</si>
  <si>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</si>
  <si>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</si>
  <si>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</si>
  <si>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</si>
  <si>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</si>
  <si>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</si>
  <si>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</si>
  <si>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</si>
  <si>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</si>
  <si>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</si>
  <si>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</si>
  <si>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</si>
  <si>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</si>
  <si>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</si>
  <si>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</si>
  <si>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</si>
  <si>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</si>
  <si>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</si>
  <si>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</si>
  <si>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</si>
  <si>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</si>
  <si>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</si>
  <si>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</si>
  <si>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</si>
  <si>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</si>
  <si>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</si>
  <si>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</si>
  <si>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</si>
  <si>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</si>
  <si>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</si>
  <si>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</si>
  <si>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</si>
  <si>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</si>
  <si>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</si>
  <si>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</si>
  <si>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</si>
  <si>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</si>
  <si>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</si>
  <si>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</si>
  <si>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</si>
  <si>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</si>
  <si>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</si>
  <si>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</si>
  <si>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</si>
  <si>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</si>
  <si>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</si>
  <si>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</si>
  <si>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</si>
  <si>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</si>
  <si>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</si>
  <si>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</si>
  <si>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</si>
  <si>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</si>
  <si>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</si>
  <si>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</si>
  <si>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</si>
  <si>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</si>
  <si>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</si>
  <si>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</si>
  <si>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</si>
  <si>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</si>
  <si>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</si>
  <si>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</si>
  <si>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</si>
  <si>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</si>
  <si>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</si>
  <si>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</si>
  <si>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</si>
  <si>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</si>
  <si>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</si>
  <si>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</si>
  <si>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</si>
  <si>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</si>
  <si>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</si>
  <si>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</si>
  <si>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</si>
  <si>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</si>
  <si>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</si>
  <si>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</si>
  <si>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</si>
  <si>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</si>
  <si>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</si>
  <si>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</si>
  <si>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</si>
  <si>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</si>
  <si>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</si>
  <si>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</si>
  <si>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</si>
  <si>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</si>
  <si>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</si>
  <si>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</si>
  <si>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</si>
  <si>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</si>
  <si>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</si>
  <si>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</si>
  <si>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</si>
  <si>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</si>
  <si>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</si>
  <si>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</si>
  <si>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</si>
  <si>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</si>
  <si>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</si>
  <si>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</si>
  <si>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</si>
  <si>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</si>
  <si>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</si>
  <si>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</si>
  <si>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</si>
  <si>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</si>
  <si>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</si>
  <si>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</si>
  <si>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</si>
  <si>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</si>
  <si>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</si>
  <si>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</si>
  <si>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</si>
  <si>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</si>
  <si>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</si>
  <si>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</si>
  <si>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</si>
  <si>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</si>
  <si>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</si>
  <si>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</si>
  <si>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</si>
  <si>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</si>
  <si>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</si>
  <si>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</si>
  <si>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</si>
  <si>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</si>
  <si>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</si>
  <si>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</si>
  <si>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</si>
  <si>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</si>
  <si>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</si>
  <si>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</si>
  <si>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</si>
  <si>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</si>
  <si>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</si>
  <si>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</si>
  <si>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</si>
  <si>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</si>
  <si>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</si>
  <si>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</si>
  <si>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</si>
  <si>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</si>
  <si>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</si>
  <si>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</si>
  <si>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</si>
  <si>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</si>
  <si>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</si>
  <si>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</si>
  <si>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</si>
  <si>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</si>
  <si>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</si>
  <si>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</si>
  <si>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</si>
  <si>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</si>
  <si>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</si>
  <si>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</si>
  <si>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</si>
  <si>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</si>
  <si>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</si>
  <si>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</si>
  <si>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</si>
  <si>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</si>
  <si>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</si>
  <si>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</si>
  <si>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</si>
  <si>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</si>
  <si>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</si>
  <si>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</si>
  <si>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</si>
  <si>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</si>
  <si>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</si>
  <si>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</si>
  <si>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</si>
  <si>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</si>
  <si>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</si>
  <si>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</si>
  <si>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</si>
  <si>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</si>
  <si>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</si>
  <si>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</si>
  <si>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</si>
  <si>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</si>
  <si>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</si>
  <si>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</si>
  <si>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</si>
  <si>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</si>
  <si>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</si>
  <si>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</si>
  <si>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</si>
  <si>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</si>
  <si>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</si>
  <si>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</si>
  <si>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</si>
  <si>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</si>
  <si>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</si>
  <si>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</si>
  <si>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</si>
  <si>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</si>
  <si>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</si>
  <si>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</si>
  <si>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</si>
  <si>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</si>
  <si>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</si>
  <si>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</si>
  <si>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</si>
  <si>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</si>
  <si>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</si>
  <si>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</si>
  <si>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</si>
  <si>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</si>
  <si>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</si>
  <si>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</si>
  <si>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</si>
  <si>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</si>
  <si>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</si>
  <si>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</si>
  <si>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</si>
  <si>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</si>
  <si>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</si>
  <si>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</si>
  <si>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</si>
  <si>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</si>
  <si>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</si>
  <si>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</si>
  <si>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</si>
  <si>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</si>
  <si>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</si>
  <si>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</si>
  <si>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</si>
  <si>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</si>
  <si>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</si>
  <si>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</si>
  <si>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</si>
  <si>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</si>
  <si>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</si>
  <si>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</si>
  <si>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</si>
  <si>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</si>
  <si>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</si>
  <si>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</si>
  <si>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</si>
  <si>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</si>
  <si>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</si>
  <si>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</si>
  <si>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</si>
  <si>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</si>
  <si>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</si>
  <si>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</si>
  <si>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</si>
  <si>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</si>
  <si>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</si>
  <si>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</si>
  <si>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</si>
  <si>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</si>
  <si>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</si>
  <si>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</si>
  <si>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</si>
  <si>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</si>
  <si>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</si>
  <si>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</si>
  <si>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</si>
  <si>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</si>
  <si>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</si>
  <si>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</si>
  <si>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</si>
  <si>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</si>
  <si>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</si>
  <si>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</si>
  <si>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</si>
  <si>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</si>
  <si>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</si>
  <si>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</si>
  <si>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</si>
  <si>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</si>
  <si>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</si>
  <si>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</si>
  <si>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</si>
  <si>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</si>
  <si>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</si>
  <si>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</si>
  <si>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</si>
  <si>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</si>
  <si>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</si>
  <si>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</si>
  <si>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</si>
  <si>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</si>
  <si>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</si>
  <si>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</si>
  <si>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</si>
  <si>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</si>
  <si>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</si>
  <si>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</si>
  <si>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</si>
  <si>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</si>
  <si>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</si>
  <si>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</si>
  <si>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</si>
  <si>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</si>
  <si>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</si>
  <si>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</si>
  <si>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</si>
  <si>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</si>
  <si>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</si>
  <si>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</si>
  <si>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</si>
  <si>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</si>
  <si>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</si>
  <si>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</si>
  <si>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</si>
  <si>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</si>
  <si>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</si>
  <si>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</si>
  <si>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</si>
  <si>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</si>
  <si>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</si>
  <si>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</si>
  <si>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</si>
  <si>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</si>
  <si>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</si>
  <si>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</si>
  <si>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</si>
  <si>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</si>
  <si>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</si>
  <si>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</si>
  <si>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</si>
  <si>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</si>
  <si>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</si>
  <si>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</si>
  <si>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</si>
  <si>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</si>
  <si>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</si>
  <si>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</si>
  <si>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</si>
  <si>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</si>
  <si>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</si>
  <si>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</si>
  <si>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</si>
  <si>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</si>
  <si>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</si>
  <si>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</si>
  <si>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</si>
  <si>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</si>
  <si>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</si>
  <si>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</si>
  <si>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</si>
  <si>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</si>
  <si>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</si>
  <si>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</si>
  <si>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</si>
  <si>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</si>
  <si>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</si>
  <si>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</si>
  <si>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</si>
  <si>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</si>
  <si>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</si>
  <si>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</si>
  <si>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</si>
  <si>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</si>
  <si>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</si>
  <si>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</si>
  <si>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</si>
  <si>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</si>
  <si>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</si>
  <si>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</si>
  <si>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</si>
  <si>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</si>
  <si>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</si>
  <si>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</si>
  <si>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</si>
  <si>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</si>
  <si>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</si>
  <si>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</si>
  <si>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</si>
  <si>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</si>
  <si>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</si>
  <si>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</si>
  <si>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</si>
  <si>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</si>
  <si>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</si>
  <si>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</si>
  <si>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</si>
  <si>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</si>
  <si>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</si>
  <si>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</si>
  <si>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</si>
  <si>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</si>
  <si>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</si>
  <si>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</si>
  <si>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</si>
  <si>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</si>
  <si>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</si>
  <si>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</si>
  <si>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</si>
  <si>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</si>
  <si>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</si>
  <si>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</si>
  <si>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</si>
  <si>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</si>
  <si>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</si>
  <si>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</si>
  <si>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</si>
  <si>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</si>
  <si>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</si>
  <si>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</si>
  <si>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</si>
  <si>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</si>
  <si>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</si>
  <si>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</si>
  <si>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</si>
  <si>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</si>
  <si>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</si>
  <si>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</si>
  <si>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</si>
  <si>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</si>
  <si>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</si>
  <si>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</si>
  <si>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</si>
  <si>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</si>
  <si>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</si>
  <si>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</si>
  <si>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</si>
  <si>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</si>
  <si>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</si>
  <si>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</si>
  <si>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</si>
  <si>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</si>
  <si>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</si>
  <si>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</si>
  <si>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</si>
  <si>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</si>
  <si>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</si>
  <si>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</si>
  <si>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</si>
  <si>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</si>
  <si>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</si>
  <si>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</si>
  <si>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</si>
  <si>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</si>
  <si>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</si>
  <si>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</si>
  <si>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</si>
  <si>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</si>
  <si>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</si>
  <si>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</si>
  <si>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</si>
  <si>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</si>
  <si>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</si>
  <si>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</si>
  <si>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</si>
  <si>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</si>
  <si>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</si>
  <si>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</si>
  <si>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</si>
  <si>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</si>
  <si>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</si>
  <si>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</si>
  <si>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</si>
  <si>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</si>
  <si>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</si>
  <si>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</si>
  <si>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</si>
  <si>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</si>
  <si>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</si>
  <si>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</si>
  <si>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</si>
  <si>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</si>
  <si>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</si>
  <si>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</si>
  <si>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</si>
  <si>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</si>
  <si>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</si>
  <si>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</si>
  <si>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</si>
  <si>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</si>
  <si>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</si>
  <si>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</si>
  <si>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</si>
  <si>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</si>
  <si>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</si>
  <si>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</si>
  <si>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</si>
  <si>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</si>
  <si>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</si>
  <si>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</si>
  <si>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</si>
  <si>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</si>
  <si>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</si>
  <si>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</si>
  <si>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</si>
  <si>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</si>
  <si>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</si>
  <si>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</si>
  <si>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</si>
  <si>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</si>
  <si>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</si>
  <si>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</si>
  <si>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</si>
  <si>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</si>
  <si>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</si>
  <si>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</si>
  <si>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</si>
  <si>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</si>
  <si>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</si>
  <si>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</si>
  <si>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</si>
  <si>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</si>
  <si>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</si>
  <si>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</si>
  <si>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</si>
  <si>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</si>
  <si>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</si>
  <si>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</si>
  <si>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</si>
  <si>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</si>
  <si>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</si>
  <si>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</si>
  <si>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</si>
  <si>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</si>
  <si>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</si>
  <si>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</si>
  <si>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</si>
  <si>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</si>
  <si>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</si>
  <si>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</si>
  <si>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</si>
  <si>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</si>
  <si>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</si>
  <si>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</si>
  <si>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</si>
  <si>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</si>
  <si>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</si>
  <si>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</si>
  <si>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</si>
  <si>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</si>
  <si>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</si>
  <si>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</si>
  <si>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</si>
  <si>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</si>
  <si>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</si>
  <si>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</si>
  <si>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</si>
  <si>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</si>
  <si>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</si>
  <si>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</si>
  <si>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</si>
  <si>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</si>
  <si>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</si>
  <si>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</si>
  <si>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</si>
  <si>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</si>
  <si>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</si>
  <si>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</si>
  <si>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</si>
  <si>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</si>
  <si>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</si>
  <si>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</si>
  <si>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</si>
  <si>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</si>
  <si>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</si>
  <si>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</si>
  <si>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</si>
  <si>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</si>
  <si>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</si>
  <si>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</si>
  <si>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</si>
  <si>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</si>
  <si>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</si>
  <si>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</si>
  <si>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</si>
  <si>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</si>
  <si>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</si>
  <si>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</si>
  <si>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</si>
  <si>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</si>
  <si>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</si>
  <si>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</si>
  <si>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</si>
  <si>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</si>
  <si>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</si>
  <si>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</si>
  <si>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</si>
  <si>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</si>
  <si>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</si>
  <si>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</si>
  <si>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</si>
  <si>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</si>
  <si>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</si>
  <si>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</si>
  <si>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</si>
  <si>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</si>
  <si>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</si>
  <si>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</si>
  <si>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</si>
  <si>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</si>
  <si>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</si>
  <si>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</si>
  <si>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</si>
  <si>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</si>
  <si>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</si>
  <si>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</si>
  <si>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</si>
  <si>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</si>
  <si>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</si>
  <si>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</si>
  <si>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</si>
  <si>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</si>
  <si>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</si>
  <si>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</si>
  <si>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</si>
  <si>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</si>
  <si>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</si>
  <si>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</si>
  <si>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</si>
  <si>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</si>
  <si>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</si>
  <si>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</si>
  <si>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</si>
  <si>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</si>
  <si>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</si>
  <si>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</si>
  <si>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</si>
  <si>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</si>
  <si>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</si>
  <si>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</si>
  <si>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</si>
  <si>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</si>
  <si>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</si>
  <si>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</si>
  <si>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</si>
  <si>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</si>
  <si>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</si>
  <si>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</si>
  <si>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</si>
  <si>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</si>
  <si>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</si>
  <si>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</si>
  <si>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</si>
  <si>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</si>
  <si>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</si>
  <si>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</si>
  <si>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</si>
  <si>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</si>
  <si>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</si>
  <si>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</si>
  <si>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</si>
  <si>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</si>
  <si>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</si>
  <si>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</si>
  <si>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</si>
  <si>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</si>
  <si>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</si>
  <si>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</si>
  <si>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</si>
  <si>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</si>
  <si>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</si>
  <si>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</si>
  <si>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</si>
  <si>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</si>
  <si>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</si>
  <si>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</si>
  <si>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</si>
  <si>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</si>
  <si>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</si>
  <si>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</si>
  <si>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</si>
  <si>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</si>
  <si>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</si>
  <si>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</si>
  <si>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</si>
  <si>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</si>
  <si>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</si>
  <si>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</si>
  <si>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</si>
  <si>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</si>
  <si>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</si>
  <si>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</si>
  <si>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</si>
  <si>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</si>
  <si>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</si>
  <si>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</si>
  <si>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</si>
  <si>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</si>
  <si>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</si>
  <si>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</si>
  <si>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</si>
  <si>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</si>
  <si>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</si>
  <si>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</si>
  <si>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</si>
  <si>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</si>
  <si>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</si>
  <si>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</si>
  <si>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</si>
  <si>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</si>
  <si>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</si>
  <si>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</si>
  <si>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</si>
  <si>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</si>
  <si>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</si>
  <si>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</si>
  <si>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</si>
  <si>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</si>
  <si>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</si>
  <si>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</si>
  <si>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</si>
  <si>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</si>
  <si>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</si>
  <si>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</si>
  <si>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</si>
  <si>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</si>
  <si>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</si>
  <si>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</si>
  <si>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</si>
  <si>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</si>
  <si>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</si>
  <si>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</si>
  <si>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</si>
  <si>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</si>
  <si>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</si>
  <si>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</si>
  <si>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</si>
  <si>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</si>
  <si>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</si>
  <si>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</si>
  <si>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</si>
  <si>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</si>
  <si>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</si>
  <si>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</si>
  <si>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</si>
  <si>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</si>
  <si>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</si>
  <si>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</si>
  <si>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</si>
  <si>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</si>
  <si>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</si>
  <si>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</si>
  <si>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</si>
  <si>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</si>
  <si>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</si>
  <si>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</si>
  <si>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</si>
  <si>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</si>
  <si>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</si>
  <si>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</si>
  <si>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</si>
  <si>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</si>
  <si>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</si>
  <si>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</si>
  <si>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</si>
  <si>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</si>
  <si>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</si>
  <si>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</si>
  <si>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</si>
  <si>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</si>
  <si>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</si>
  <si>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</si>
  <si>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</si>
  <si>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</si>
  <si>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</si>
  <si>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</si>
  <si>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</si>
  <si>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</si>
  <si>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</si>
  <si>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</si>
  <si>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</si>
  <si>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</si>
  <si>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</si>
  <si>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</si>
  <si>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</si>
  <si>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</si>
  <si>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</si>
  <si>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</si>
  <si>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</si>
  <si>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</si>
  <si>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</si>
  <si>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</si>
  <si>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</si>
  <si>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</si>
  <si>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</si>
  <si>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</si>
  <si>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</si>
  <si>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</si>
  <si>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</si>
  <si>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</si>
  <si>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</si>
  <si>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</si>
  <si>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</si>
  <si>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</si>
  <si>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</si>
  <si>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</si>
  <si>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</si>
  <si>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</si>
  <si>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</si>
  <si>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</si>
  <si>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</si>
  <si>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</si>
  <si>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</si>
  <si>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</si>
  <si>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</si>
  <si>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</si>
  <si>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</si>
  <si>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</si>
  <si>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</si>
  <si>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</si>
  <si>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</si>
  <si>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</si>
  <si>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</si>
  <si>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</si>
  <si>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</si>
  <si>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</si>
  <si>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</si>
  <si>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</si>
  <si>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</si>
  <si>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</si>
  <si>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</si>
  <si>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</si>
  <si>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</si>
  <si>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</si>
  <si>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</si>
  <si>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</si>
  <si>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</si>
  <si>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</si>
  <si>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</si>
  <si>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</si>
  <si>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</si>
  <si>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</si>
  <si>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</si>
  <si>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</si>
  <si>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</si>
  <si>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</si>
  <si>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</si>
  <si>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</si>
  <si>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</si>
  <si>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</si>
  <si>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</si>
  <si>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</si>
  <si>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</si>
  <si>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</si>
  <si>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</si>
  <si>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</si>
  <si>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</si>
  <si>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</si>
  <si>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</si>
  <si>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</si>
  <si>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</si>
  <si>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</si>
  <si>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</si>
  <si>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</si>
  <si>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</si>
  <si>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</si>
  <si>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</si>
  <si>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</si>
  <si>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</si>
  <si>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</si>
  <si>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</si>
  <si>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</si>
  <si>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</si>
  <si>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</si>
  <si>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</si>
  <si>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</si>
  <si>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</si>
  <si>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</si>
  <si>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</si>
  <si>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</si>
  <si>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</si>
  <si>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</si>
  <si>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</si>
  <si>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</si>
  <si>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</si>
  <si>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</si>
  <si>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</si>
  <si>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</si>
  <si>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</si>
  <si>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</si>
  <si>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</si>
  <si>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</si>
  <si>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</si>
  <si>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</si>
  <si>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</si>
  <si>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</si>
  <si>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</si>
  <si>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</si>
  <si>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</si>
  <si>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</si>
  <si>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</si>
  <si>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</si>
  <si>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</si>
  <si>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</si>
  <si>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</si>
  <si>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</si>
  <si>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</si>
  <si>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</si>
  <si>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</si>
  <si>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</si>
  <si>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</si>
  <si>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</si>
  <si>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</si>
  <si>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</si>
  <si>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</si>
  <si>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</si>
  <si>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</si>
  <si>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</si>
  <si>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</si>
  <si>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</si>
  <si>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</si>
  <si>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</si>
  <si>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</si>
  <si>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</si>
  <si>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</si>
  <si>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</si>
  <si>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</si>
  <si>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</si>
  <si>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</si>
  <si>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</si>
  <si>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</si>
  <si>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</si>
  <si>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</si>
  <si>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</si>
  <si>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</si>
  <si>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</si>
  <si>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</si>
  <si>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</si>
  <si>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</si>
  <si>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</si>
  <si>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</si>
  <si>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</si>
  <si>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</si>
  <si>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</si>
  <si>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</si>
  <si>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</si>
  <si>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</si>
  <si>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</si>
  <si>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</si>
  <si>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</si>
  <si>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</si>
  <si>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</si>
  <si>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</si>
  <si>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</si>
  <si>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</si>
  <si>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</si>
  <si>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</si>
  <si>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</si>
  <si>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</si>
  <si>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</si>
  <si>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</si>
  <si>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</si>
  <si>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</si>
  <si>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</si>
  <si>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</si>
  <si>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</si>
  <si>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</si>
  <si>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</si>
  <si>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</si>
  <si>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</si>
  <si>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</si>
  <si>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</si>
  <si>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</si>
  <si>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</si>
  <si>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</si>
  <si>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</si>
  <si>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</si>
  <si>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</si>
  <si>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</si>
  <si>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</si>
  <si>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</si>
  <si>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</si>
  <si>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</si>
  <si>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</si>
  <si>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</si>
  <si>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</si>
  <si>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</si>
  <si>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</si>
  <si>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</si>
  <si>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</si>
  <si>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</si>
  <si>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</si>
  <si>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</si>
  <si>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</si>
  <si>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</si>
  <si>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</si>
  <si>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</si>
  <si>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</si>
  <si>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</si>
  <si>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</si>
  <si>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</si>
  <si>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</si>
  <si>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</si>
  <si>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</si>
  <si>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</si>
  <si>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</si>
  <si>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</si>
  <si>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</si>
  <si>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</si>
  <si>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</si>
  <si>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</si>
  <si>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</si>
  <si>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</si>
  <si>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</si>
  <si>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</si>
  <si>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</si>
  <si>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</si>
  <si>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</si>
  <si>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</si>
  <si>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</si>
  <si>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</si>
  <si>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</si>
  <si>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</si>
  <si>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</si>
  <si>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</si>
  <si>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</si>
  <si>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</si>
  <si>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</si>
  <si>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</si>
  <si>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</si>
  <si>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</si>
  <si>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</si>
  <si>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</si>
  <si>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</si>
  <si>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</si>
  <si>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</si>
  <si>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</si>
  <si>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</si>
  <si>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</si>
  <si>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</si>
  <si>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</si>
  <si>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</si>
  <si>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</si>
  <si>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</si>
  <si>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</si>
  <si>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</si>
  <si>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</si>
  <si>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</si>
  <si>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</si>
  <si>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</si>
  <si>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</si>
  <si>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</si>
  <si>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</si>
  <si>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</si>
  <si>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</si>
  <si>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</si>
  <si>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</si>
  <si>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</si>
  <si>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</si>
  <si>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</si>
  <si>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</si>
  <si>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</si>
  <si>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</si>
  <si>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</si>
  <si>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</si>
  <si>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</si>
  <si>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</si>
  <si>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</si>
  <si>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</si>
  <si>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</si>
  <si>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</si>
  <si>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</si>
  <si>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</si>
  <si>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</si>
  <si>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</si>
  <si>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</si>
  <si>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</si>
  <si>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</si>
  <si>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</si>
  <si>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</si>
  <si>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</si>
  <si>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</si>
  <si>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</si>
  <si>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</si>
  <si>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</si>
  <si>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</si>
  <si>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</si>
  <si>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</si>
  <si>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</si>
  <si>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</si>
  <si>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</si>
  <si>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</si>
  <si>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</si>
  <si>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</si>
  <si>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</si>
  <si>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</si>
  <si>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</si>
  <si>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</si>
  <si>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</si>
  <si>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</si>
  <si>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</si>
  <si>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</si>
  <si>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</si>
  <si>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</si>
  <si>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</si>
  <si>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</si>
  <si>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</si>
  <si>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</si>
  <si>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</si>
  <si>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</si>
  <si>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</si>
  <si>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</si>
  <si>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</si>
  <si>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</si>
  <si>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</si>
  <si>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</si>
  <si>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</si>
  <si>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</si>
  <si>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</si>
  <si>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</si>
  <si>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</si>
  <si>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</si>
  <si>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</si>
  <si>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</si>
  <si>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</si>
  <si>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</si>
  <si>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</si>
  <si>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</si>
  <si>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</si>
  <si>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</si>
  <si>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</si>
  <si>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</si>
  <si>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</si>
  <si>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</si>
  <si>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</si>
  <si>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</si>
  <si>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</si>
  <si>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</si>
  <si>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</si>
  <si>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</si>
  <si>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</si>
  <si>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</si>
  <si>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</si>
  <si>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</si>
  <si>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</si>
  <si>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</si>
  <si>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</si>
  <si>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</si>
  <si>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</si>
  <si>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</si>
  <si>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</si>
  <si>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</si>
  <si>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</si>
  <si>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</si>
  <si>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</si>
  <si>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</si>
  <si>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</si>
  <si>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</si>
  <si>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</si>
  <si>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</si>
  <si>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</si>
  <si>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</si>
  <si>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</si>
  <si>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</si>
  <si>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</si>
  <si>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</si>
  <si>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</si>
  <si>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</si>
  <si>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</si>
  <si>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</si>
  <si>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</si>
  <si>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</si>
  <si>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</si>
  <si>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</si>
  <si>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</si>
  <si>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</si>
  <si>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</si>
  <si>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</si>
  <si>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</si>
  <si>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</si>
  <si>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</si>
  <si>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</si>
  <si>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</si>
  <si>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</si>
  <si>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</si>
  <si>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</si>
  <si>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</si>
  <si>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</si>
  <si>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</si>
  <si>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</si>
  <si>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</si>
  <si>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</si>
  <si>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</si>
  <si>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</si>
  <si>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</si>
  <si>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</si>
  <si>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</si>
  <si>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</si>
  <si>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</si>
  <si>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</si>
  <si>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</si>
  <si>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</si>
  <si>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</si>
  <si>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</si>
  <si>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</si>
  <si>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</si>
  <si>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</si>
  <si>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</si>
  <si>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</si>
  <si>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</si>
  <si>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</si>
  <si>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</si>
  <si>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</si>
  <si>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</si>
  <si>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</si>
  <si>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</si>
  <si>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</si>
  <si>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</si>
  <si>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</si>
  <si>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</si>
  <si>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</si>
  <si>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</si>
  <si>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</si>
  <si>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</si>
  <si>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</si>
  <si>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</si>
  <si>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</si>
  <si>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</si>
  <si>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</si>
  <si>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</si>
  <si>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</si>
  <si>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</si>
  <si>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</si>
  <si>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</si>
  <si>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</si>
  <si>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</si>
  <si>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</si>
  <si>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</si>
  <si>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</si>
  <si>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</si>
  <si>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</si>
  <si>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</si>
  <si>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</si>
  <si>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</si>
  <si>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</si>
  <si>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</si>
  <si>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</si>
  <si>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</si>
  <si>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</si>
  <si>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</si>
  <si>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</si>
  <si>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</si>
  <si>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</si>
  <si>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</si>
  <si>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</si>
  <si>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</si>
  <si>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</si>
  <si>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</si>
  <si>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</si>
  <si>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</si>
  <si>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</si>
  <si>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</si>
  <si>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</si>
  <si>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</si>
  <si>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</si>
  <si>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</si>
  <si>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</si>
  <si>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</si>
  <si>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</si>
  <si>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</si>
  <si>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</si>
  <si>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</si>
  <si>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</si>
  <si>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</si>
  <si>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</si>
  <si>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</si>
  <si>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</si>
  <si>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</si>
  <si>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</si>
  <si>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</si>
  <si>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</si>
  <si>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</si>
  <si>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</si>
  <si>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</si>
  <si>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</si>
  <si>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</si>
  <si>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</si>
  <si>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</si>
  <si>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</si>
  <si>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</si>
  <si>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</si>
  <si>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</si>
  <si>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</si>
  <si>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</si>
  <si>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</si>
  <si>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</si>
  <si>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</si>
  <si>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</si>
  <si>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</si>
  <si>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</si>
  <si>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</si>
  <si>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</si>
  <si>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</si>
  <si>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</si>
  <si>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</si>
  <si>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</si>
  <si>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</si>
  <si>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</si>
  <si>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</si>
  <si>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</si>
  <si>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</si>
  <si>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</si>
  <si>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</si>
  <si>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</si>
  <si>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</si>
  <si>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</si>
  <si>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</si>
  <si>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</si>
  <si>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</si>
  <si>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</si>
  <si>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</si>
  <si>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</si>
  <si>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</si>
  <si>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</si>
  <si>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</si>
  <si>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</si>
  <si>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</si>
  <si>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</si>
  <si>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</si>
  <si>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</si>
  <si>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</si>
  <si>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</si>
  <si>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</si>
  <si>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</si>
  <si>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</si>
  <si>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</si>
  <si>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</si>
  <si>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</si>
  <si>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</si>
  <si>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</si>
  <si>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</si>
  <si>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</si>
  <si>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</si>
  <si>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</si>
  <si>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</si>
  <si>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</si>
  <si>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</si>
  <si>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</si>
  <si>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</si>
  <si>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</si>
  <si>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</si>
  <si>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</si>
  <si>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</si>
  <si>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</si>
  <si>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</si>
  <si>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</si>
  <si>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</si>
  <si>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</si>
  <si>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</si>
  <si>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</si>
  <si>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</si>
  <si>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</si>
  <si>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</si>
  <si>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</si>
  <si>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</si>
  <si>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</si>
  <si>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</si>
  <si>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</si>
  <si>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</si>
  <si>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</si>
  <si>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</si>
  <si>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</si>
  <si>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</si>
  <si>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</si>
  <si>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</si>
  <si>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</si>
  <si>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</si>
  <si>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</si>
  <si>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</si>
  <si>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</si>
  <si>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</si>
  <si>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</si>
  <si>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</si>
  <si>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</si>
  <si>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</si>
  <si>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</si>
  <si>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</si>
  <si>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</si>
  <si>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</si>
  <si>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</si>
  <si>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</si>
  <si>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</si>
  <si>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</si>
  <si>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</si>
  <si>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</si>
  <si>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</si>
  <si>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</si>
  <si>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</si>
  <si>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</si>
  <si>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</si>
  <si>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</si>
  <si>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</si>
  <si>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</si>
  <si>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</si>
  <si>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</si>
  <si>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</si>
  <si>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</si>
  <si>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</si>
  <si>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</si>
  <si>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</si>
  <si>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</si>
  <si>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</si>
  <si>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</si>
  <si>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</si>
  <si>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</si>
  <si>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</si>
  <si>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</si>
  <si>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</si>
  <si>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</si>
  <si>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</si>
  <si>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</si>
  <si>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</si>
  <si>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</si>
  <si>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</si>
  <si>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</si>
  <si>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</si>
  <si>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</si>
  <si>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</si>
  <si>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</si>
  <si>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</si>
  <si>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</si>
  <si>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</si>
  <si>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</si>
  <si>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</si>
  <si>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</si>
  <si>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</si>
  <si>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</si>
  <si>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</si>
  <si>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</si>
  <si>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</si>
  <si>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</si>
  <si>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</si>
  <si>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</si>
  <si>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</si>
  <si>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</si>
  <si>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</si>
  <si>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</si>
  <si>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</si>
  <si>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</si>
  <si>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</si>
  <si>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</si>
  <si>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</si>
  <si>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</si>
  <si>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</si>
  <si>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</si>
  <si>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</si>
  <si>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</si>
  <si>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</si>
  <si>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</si>
  <si>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</si>
  <si>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</si>
  <si>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</si>
  <si>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</si>
  <si>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</si>
  <si>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</si>
  <si>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</si>
  <si>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</si>
  <si>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</si>
  <si>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</si>
  <si>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</si>
  <si>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</si>
  <si>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</si>
  <si>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</si>
  <si>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</si>
  <si>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</si>
  <si>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</si>
  <si>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</si>
  <si>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</si>
  <si>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</si>
  <si>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</si>
  <si>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</si>
  <si>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</si>
  <si>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</si>
  <si>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</si>
  <si>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</si>
  <si>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</si>
  <si>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</si>
  <si>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</si>
  <si>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</si>
  <si>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</si>
  <si>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</si>
  <si>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</si>
  <si>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</si>
  <si>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</si>
  <si>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</si>
  <si>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</si>
  <si>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</si>
  <si>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</si>
  <si>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</si>
  <si>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</si>
  <si>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</si>
  <si>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</si>
  <si>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</si>
  <si>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</si>
  <si>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</si>
  <si>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</si>
  <si>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</si>
  <si>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</si>
  <si>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</si>
  <si>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</si>
  <si>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</si>
  <si>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</si>
  <si>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</si>
  <si>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</si>
  <si>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</si>
  <si>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</si>
  <si>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</si>
  <si>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</si>
  <si>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</si>
  <si>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</si>
  <si>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</si>
  <si>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</si>
  <si>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</si>
  <si>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</si>
  <si>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</si>
  <si>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</si>
  <si>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</si>
  <si>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</si>
  <si>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</si>
  <si>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</si>
  <si>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</si>
  <si>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</si>
  <si>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</si>
  <si>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</si>
  <si>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</si>
  <si>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</si>
  <si>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</si>
  <si>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</si>
  <si>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</si>
  <si>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</si>
  <si>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</si>
  <si>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</si>
  <si>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</si>
  <si>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</si>
  <si>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</si>
  <si>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</si>
  <si>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</si>
  <si>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</si>
  <si>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</si>
  <si>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</si>
  <si>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</si>
  <si>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</si>
  <si>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</si>
  <si>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</si>
  <si>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</si>
  <si>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</si>
  <si>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</si>
  <si>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</si>
  <si>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</si>
  <si>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</si>
  <si>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</si>
  <si>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</si>
  <si>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</si>
  <si>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</si>
  <si>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</si>
  <si>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</si>
  <si>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</si>
  <si>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</si>
  <si>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</si>
  <si>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</si>
  <si>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</si>
  <si>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</si>
  <si>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</si>
  <si>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</si>
  <si>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</si>
  <si>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</si>
  <si>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</si>
  <si>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</si>
  <si>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</si>
  <si>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</si>
  <si>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</si>
  <si>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</si>
  <si>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</si>
  <si>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</si>
  <si>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</si>
  <si>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</si>
  <si>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</si>
  <si>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</si>
  <si>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</si>
  <si>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</si>
  <si>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</si>
  <si>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</si>
  <si>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</si>
  <si>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</si>
  <si>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</si>
  <si>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</si>
  <si>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</si>
  <si>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</si>
  <si>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</si>
  <si>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</si>
  <si>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</si>
  <si>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</si>
  <si>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</si>
  <si>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</si>
  <si>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</si>
  <si>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</si>
  <si>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</si>
  <si>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</si>
  <si>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</si>
  <si>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</si>
  <si>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</si>
  <si>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</si>
  <si>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</si>
  <si>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</si>
  <si>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</si>
  <si>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</si>
  <si>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</si>
  <si>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</si>
  <si>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</si>
  <si>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</si>
  <si>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</si>
  <si>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</si>
  <si>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</si>
  <si>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</si>
  <si>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</si>
  <si>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</si>
  <si>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</si>
  <si>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</si>
  <si>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</si>
  <si>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</si>
  <si>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</si>
  <si>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</si>
  <si>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</si>
  <si>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</si>
  <si>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</si>
  <si>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</si>
  <si>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</si>
  <si>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</si>
  <si>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</si>
  <si>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</si>
  <si>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</si>
  <si>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</si>
  <si>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</si>
  <si>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</si>
  <si>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</si>
  <si>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</si>
  <si>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</si>
  <si>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</si>
  <si>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</si>
  <si>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</si>
  <si>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</si>
  <si>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</si>
  <si>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</si>
  <si>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</si>
  <si>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</si>
  <si>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</si>
  <si>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</si>
  <si>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</si>
  <si>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</si>
  <si>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</si>
  <si>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</si>
  <si>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</si>
  <si>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</si>
  <si>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</si>
  <si>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</si>
  <si>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</si>
  <si>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</si>
  <si>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</si>
  <si>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</si>
  <si>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</si>
  <si>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</si>
  <si>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</si>
  <si>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</si>
  <si>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</si>
  <si>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</si>
  <si>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</si>
  <si>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</si>
  <si>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</si>
  <si>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</si>
  <si>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</si>
  <si>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</si>
  <si>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</si>
  <si>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</si>
  <si>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</si>
  <si>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</si>
  <si>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</si>
  <si>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</si>
  <si>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</si>
  <si>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</si>
  <si>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</si>
  <si>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</si>
  <si>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</si>
  <si>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</si>
  <si>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</si>
  <si>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</si>
  <si>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</si>
  <si>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</si>
  <si>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</si>
  <si>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</si>
  <si>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</si>
  <si>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</si>
  <si>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</si>
  <si>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</si>
  <si>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</si>
  <si>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</si>
  <si>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</si>
  <si>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</si>
  <si>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</si>
  <si>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</si>
  <si>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</si>
  <si>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</si>
  <si>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</si>
  <si>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</si>
  <si>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</si>
  <si>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</si>
  <si>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</si>
  <si>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</si>
  <si>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</si>
  <si>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</si>
  <si>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</si>
  <si>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</si>
  <si>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</si>
  <si>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</si>
  <si>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</si>
  <si>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</si>
  <si>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</si>
  <si>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</si>
  <si>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</si>
  <si>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</si>
  <si>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</si>
  <si>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</si>
  <si>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</si>
  <si>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</si>
  <si>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</si>
  <si>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</si>
  <si>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</si>
  <si>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</si>
  <si>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</si>
  <si>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</si>
  <si>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</si>
  <si>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</si>
  <si>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</si>
  <si>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</si>
  <si>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</si>
  <si>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</si>
  <si>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</si>
  <si>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</si>
  <si>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</si>
  <si>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</si>
  <si>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</si>
  <si>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</si>
  <si>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</si>
  <si>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</si>
  <si>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</si>
  <si>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</si>
  <si>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</si>
  <si>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</si>
  <si>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</si>
  <si>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</si>
  <si>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</si>
  <si>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</si>
  <si>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</si>
  <si>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</si>
  <si>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</si>
  <si>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</si>
  <si>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</si>
  <si>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</si>
  <si>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</si>
  <si>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</si>
  <si>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</si>
  <si>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</si>
  <si>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</si>
  <si>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</si>
  <si>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</si>
  <si>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</si>
  <si>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</si>
  <si>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</si>
  <si>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</si>
  <si>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</si>
  <si>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</si>
  <si>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</si>
  <si>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</si>
  <si>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</si>
  <si>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</si>
  <si>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</si>
  <si>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</si>
  <si>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</si>
  <si>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</si>
  <si>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</si>
  <si>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</si>
  <si>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</si>
  <si>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</si>
  <si>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</si>
  <si>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</si>
  <si>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</si>
  <si>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</si>
  <si>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</si>
  <si>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</si>
  <si>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</si>
  <si>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</si>
  <si>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</si>
  <si>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</si>
  <si>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</si>
  <si>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</si>
  <si>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</si>
  <si>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</si>
  <si>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</si>
  <si>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</si>
  <si>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</si>
  <si>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</si>
  <si>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</si>
  <si>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</si>
  <si>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</si>
  <si>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</si>
  <si>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</si>
  <si>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</si>
  <si>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</si>
  <si>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</si>
  <si>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</si>
  <si>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</si>
  <si>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</si>
  <si>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</si>
  <si>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</si>
  <si>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</si>
  <si>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</si>
  <si>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</si>
  <si>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</si>
  <si>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</si>
  <si>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</si>
  <si>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</si>
  <si>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</si>
  <si>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</si>
  <si>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</si>
  <si>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</si>
  <si>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</si>
  <si>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</si>
  <si>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</si>
  <si>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</si>
  <si>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</si>
  <si>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</si>
  <si>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</si>
  <si>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</si>
  <si>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</si>
  <si>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</si>
  <si>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</si>
  <si>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</si>
  <si>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</si>
  <si>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</si>
  <si>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</si>
  <si>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</si>
  <si>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</si>
  <si>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</si>
  <si>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</si>
  <si>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</si>
  <si>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</si>
  <si>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</si>
  <si>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</si>
  <si>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</si>
  <si>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</si>
  <si>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</si>
  <si>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</si>
  <si>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</si>
  <si>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</si>
  <si>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</si>
  <si>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</si>
  <si>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</si>
  <si>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</si>
  <si>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</si>
  <si>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</si>
  <si>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</si>
  <si>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</si>
  <si>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</si>
  <si>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</si>
  <si>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</si>
  <si>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</si>
  <si>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</si>
  <si>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</si>
  <si>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</si>
  <si>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</si>
  <si>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</si>
  <si>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</si>
  <si>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</si>
  <si>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</si>
  <si>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</si>
  <si>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</si>
  <si>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</si>
  <si>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</si>
  <si>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</si>
  <si>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</si>
  <si>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</si>
  <si>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</si>
  <si>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</si>
  <si>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</si>
  <si>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</si>
  <si>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</si>
  <si>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</si>
  <si>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</si>
  <si>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</si>
  <si>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</si>
  <si>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</si>
  <si>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</si>
  <si>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</si>
  <si>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</si>
  <si>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</si>
  <si>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</si>
  <si>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</si>
  <si>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</si>
  <si>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</si>
  <si>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</si>
  <si>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</si>
  <si>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</si>
  <si>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</si>
  <si>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</si>
  <si>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</si>
  <si>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</si>
  <si>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</si>
  <si>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</si>
  <si>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</si>
  <si>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</si>
  <si>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</si>
  <si>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</si>
  <si>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</si>
  <si>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</si>
  <si>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</si>
  <si>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</si>
  <si>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</si>
  <si>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</si>
  <si>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</si>
  <si>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</si>
  <si>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</si>
  <si>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</si>
  <si>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</si>
  <si>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</si>
  <si>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</si>
  <si>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</si>
  <si>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</si>
  <si>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</si>
  <si>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</si>
  <si>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</si>
  <si>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</si>
  <si>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</si>
  <si>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</si>
  <si>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</si>
  <si>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</si>
  <si>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</si>
  <si>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</si>
  <si>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</si>
  <si>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</si>
  <si>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</si>
  <si>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</si>
  <si>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</si>
  <si>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</si>
  <si>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</si>
  <si>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</si>
  <si>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</si>
  <si>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</si>
  <si>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</si>
  <si>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</si>
  <si>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</si>
  <si>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</si>
  <si>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</si>
  <si>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</si>
  <si>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</si>
  <si>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</si>
  <si>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</si>
  <si>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</si>
  <si>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</si>
  <si>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</si>
  <si>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</si>
  <si>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</si>
  <si>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</si>
  <si>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</si>
  <si>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</si>
  <si>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</si>
  <si>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</si>
  <si>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</si>
  <si>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</si>
  <si>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</si>
  <si>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</si>
  <si>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</si>
  <si>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</si>
  <si>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</si>
  <si>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</si>
  <si>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</si>
  <si>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</si>
  <si>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</si>
  <si>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</si>
  <si>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</si>
  <si>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</si>
  <si>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</si>
  <si>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</si>
  <si>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</si>
  <si>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</si>
  <si>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</si>
  <si>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</si>
  <si>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</si>
  <si>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</si>
  <si>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</si>
  <si>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</si>
  <si>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</si>
  <si>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</si>
  <si>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</si>
  <si>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</si>
  <si>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</si>
  <si>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</si>
  <si>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</si>
  <si>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</si>
  <si>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</si>
  <si>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</si>
  <si>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</si>
  <si>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</si>
  <si>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</si>
  <si>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</si>
  <si>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</si>
  <si>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</si>
  <si>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</si>
  <si>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</si>
  <si>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</si>
  <si>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</si>
  <si>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</si>
  <si>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</si>
  <si>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</si>
  <si>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</si>
  <si>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</si>
  <si>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</si>
  <si>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</si>
  <si>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</si>
  <si>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</si>
  <si>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</si>
  <si>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</si>
  <si>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</si>
  <si>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</si>
  <si>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</si>
  <si>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</si>
  <si>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</si>
  <si>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</si>
  <si>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</si>
  <si>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</si>
  <si>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</si>
  <si>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</si>
  <si>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</si>
  <si>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</si>
  <si>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</si>
  <si>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</si>
  <si>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</si>
  <si>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</si>
  <si>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</si>
  <si>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</si>
  <si>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</si>
  <si>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</si>
  <si>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</si>
  <si>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</si>
  <si>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</si>
  <si>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</si>
  <si>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</si>
  <si>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</si>
  <si>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</si>
  <si>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</si>
  <si>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</si>
  <si>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</si>
  <si>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</si>
  <si>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</si>
  <si>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</si>
  <si>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</si>
  <si>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</si>
  <si>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</si>
  <si>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</si>
  <si>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</si>
  <si>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</si>
  <si>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</si>
  <si>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</si>
  <si>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</si>
  <si>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</si>
  <si>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</si>
  <si>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</si>
  <si>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</si>
  <si>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</si>
  <si>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</si>
  <si>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</si>
  <si>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</si>
  <si>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</si>
  <si>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</si>
  <si>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</si>
  <si>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</si>
  <si>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</si>
  <si>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</si>
  <si>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</si>
  <si>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</si>
  <si>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</si>
  <si>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</si>
  <si>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</si>
  <si>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</si>
  <si>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</si>
  <si>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</si>
  <si>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</si>
  <si>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</si>
  <si>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</si>
  <si>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</si>
  <si>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</si>
  <si>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</si>
  <si>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</si>
  <si>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</si>
  <si>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</si>
  <si>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</si>
  <si>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</si>
  <si>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</si>
  <si>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</si>
  <si>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</si>
  <si>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</si>
  <si>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</si>
  <si>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</si>
  <si>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</si>
  <si>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</si>
  <si>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</si>
  <si>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</si>
  <si>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</si>
  <si>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</si>
  <si>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</si>
  <si>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</si>
  <si>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</si>
  <si>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</si>
  <si>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</si>
  <si>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</si>
  <si>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</si>
  <si>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</si>
  <si>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</si>
  <si>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</si>
  <si>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</si>
  <si>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</si>
  <si>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</si>
  <si>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</si>
  <si>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</si>
  <si>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</si>
  <si>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</si>
  <si>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</si>
  <si>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</si>
  <si>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</si>
  <si>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</si>
  <si>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</si>
  <si>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</si>
  <si>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</si>
  <si>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</si>
  <si>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</si>
  <si>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</si>
  <si>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</si>
  <si>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</si>
  <si>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</si>
  <si>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</si>
  <si>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</si>
  <si>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</si>
  <si>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</si>
  <si>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</si>
  <si>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</si>
  <si>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</si>
  <si>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</si>
  <si>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</si>
  <si>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</si>
  <si>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</si>
  <si>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</si>
  <si>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</si>
  <si>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</si>
  <si>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</si>
  <si>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</si>
  <si>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</si>
  <si>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</si>
  <si>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</si>
  <si>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</si>
  <si>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</si>
  <si>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</si>
  <si>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</si>
  <si>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</si>
  <si>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</si>
  <si>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</si>
  <si>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</si>
  <si>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</si>
  <si>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</si>
  <si>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</si>
  <si>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</si>
  <si>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</si>
  <si>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</si>
  <si>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</si>
  <si>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</si>
  <si>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</si>
  <si>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</si>
  <si>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</si>
  <si>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</si>
  <si>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</si>
  <si>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</si>
  <si>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</si>
  <si>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</si>
  <si>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</si>
  <si>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</si>
  <si>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</si>
  <si>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</si>
  <si>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</si>
  <si>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</si>
  <si>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</si>
  <si>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</si>
  <si>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</si>
  <si>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</si>
  <si>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</si>
  <si>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</si>
  <si>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</si>
  <si>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</si>
  <si>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</si>
  <si>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</si>
  <si>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</si>
  <si>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</si>
  <si>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</si>
  <si>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</si>
  <si>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</si>
  <si>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</si>
  <si>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</si>
  <si>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</si>
  <si>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</si>
  <si>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</si>
  <si>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</si>
  <si>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</si>
  <si>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</si>
  <si>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</si>
  <si>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</si>
  <si>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</si>
  <si>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</si>
  <si>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</si>
  <si>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</si>
  <si>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</si>
  <si>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</si>
  <si>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</si>
  <si>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</si>
  <si>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</si>
  <si>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</si>
  <si>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</si>
  <si>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</si>
  <si>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</si>
  <si>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</si>
  <si>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</si>
  <si>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</si>
  <si>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</si>
  <si>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</si>
  <si>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</si>
  <si>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</si>
  <si>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</si>
  <si>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</si>
  <si>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</si>
  <si>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</si>
  <si>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</si>
  <si>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</si>
  <si>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</si>
  <si>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</si>
  <si>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</si>
  <si>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</si>
  <si>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</si>
  <si>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</si>
  <si>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</si>
  <si>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</si>
  <si>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</si>
  <si>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</si>
  <si>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</si>
  <si>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</si>
  <si>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</si>
  <si>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</si>
  <si>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</si>
  <si>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</si>
  <si>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</si>
  <si>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</si>
  <si>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</si>
  <si>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</si>
  <si>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</si>
  <si>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</si>
  <si>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</si>
  <si>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</si>
  <si>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</si>
  <si>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</si>
  <si>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</si>
  <si>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</si>
  <si>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</si>
  <si>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</si>
  <si>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</si>
  <si>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</si>
  <si>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</si>
  <si>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</si>
  <si>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</si>
  <si>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</si>
  <si>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</si>
  <si>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</si>
  <si>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</si>
  <si>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</si>
  <si>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</si>
  <si>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</si>
  <si>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</si>
  <si>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</si>
  <si>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</si>
  <si>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</si>
  <si>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</si>
  <si>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</si>
  <si>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</si>
  <si>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</si>
  <si>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</si>
  <si>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</si>
  <si>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</si>
  <si>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</si>
  <si>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</si>
  <si>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</si>
  <si>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</si>
  <si>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</si>
  <si>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</si>
  <si>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</si>
  <si>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</si>
  <si>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</si>
  <si>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</si>
  <si>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</si>
  <si>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</si>
  <si>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</si>
  <si>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</si>
  <si>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</si>
  <si>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</si>
  <si>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</si>
  <si>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</si>
  <si>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</si>
  <si>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</si>
  <si>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</si>
  <si>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</si>
  <si>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</si>
  <si>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</si>
  <si>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</si>
  <si>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</si>
  <si>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</si>
  <si>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</si>
  <si>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</si>
  <si>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</si>
  <si>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</si>
  <si>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</si>
  <si>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</si>
  <si>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</si>
  <si>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</si>
  <si>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</si>
  <si>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</si>
  <si>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</si>
  <si>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</si>
  <si>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</si>
  <si>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</si>
  <si>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</si>
  <si>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</si>
  <si>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</si>
  <si>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</si>
  <si>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</si>
  <si>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</si>
  <si>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</si>
  <si>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</si>
  <si>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</si>
  <si>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</si>
  <si>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</si>
  <si>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</si>
  <si>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</si>
  <si>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</si>
  <si>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</si>
  <si>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</si>
  <si>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</si>
  <si>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</si>
  <si>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</si>
  <si>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</si>
  <si>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</si>
  <si>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</si>
  <si>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</si>
  <si>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</si>
  <si>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</si>
  <si>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</si>
  <si>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</si>
  <si>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</si>
  <si>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</si>
  <si>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</si>
  <si>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</si>
  <si>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</si>
  <si>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</si>
  <si>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</si>
  <si>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</si>
  <si>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</si>
  <si>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</si>
  <si>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</si>
  <si>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</si>
  <si>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</si>
  <si>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</si>
  <si>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</si>
  <si>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</si>
  <si>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</si>
  <si>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</si>
  <si>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</si>
  <si>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</si>
  <si>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</si>
  <si>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</si>
  <si>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</si>
  <si>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</si>
  <si>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</si>
  <si>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</si>
  <si>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</si>
  <si>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</si>
  <si>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</si>
  <si>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</si>
  <si>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</si>
  <si>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</si>
  <si>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</si>
  <si>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</si>
  <si>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</si>
  <si>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</si>
  <si>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</si>
  <si>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</si>
  <si>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</si>
  <si>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</si>
  <si>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</si>
  <si>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</si>
  <si>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</si>
  <si>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</si>
  <si>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</si>
  <si>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</si>
  <si>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</si>
  <si>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</si>
  <si>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</si>
  <si>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</si>
  <si>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</si>
  <si>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</si>
  <si>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</si>
  <si>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</si>
  <si>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</si>
  <si>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</si>
  <si>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</si>
  <si>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</si>
  <si>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</si>
  <si>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</si>
  <si>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</si>
  <si>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</si>
  <si>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</si>
  <si>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</si>
  <si>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</si>
  <si>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</si>
  <si>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</si>
  <si>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</si>
  <si>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</si>
  <si>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</si>
  <si>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</si>
  <si>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</si>
  <si>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</si>
  <si>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</si>
  <si>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</si>
  <si>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</si>
  <si>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</si>
  <si>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</si>
  <si>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</si>
  <si>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</si>
  <si>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</si>
  <si>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</si>
  <si>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</si>
  <si>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</si>
  <si>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</si>
  <si>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</si>
  <si>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</si>
  <si>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</si>
  <si>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</si>
  <si>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</si>
  <si>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</si>
  <si>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</si>
  <si>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</si>
  <si>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</si>
  <si>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</si>
  <si>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</si>
  <si>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</si>
  <si>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</si>
  <si>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</si>
  <si>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</si>
  <si>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</si>
  <si>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</si>
  <si>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</si>
  <si>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</si>
  <si>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</si>
  <si>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</si>
  <si>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</si>
  <si>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</si>
  <si>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</si>
  <si>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</si>
  <si>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</si>
  <si>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</si>
  <si>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</si>
  <si>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</si>
  <si>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</si>
  <si>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</si>
  <si>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</si>
  <si>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</si>
  <si>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</si>
  <si>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</si>
  <si>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</si>
  <si>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</si>
  <si>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</si>
  <si>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</si>
  <si>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</si>
  <si>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</si>
  <si>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</si>
  <si>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</si>
  <si>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</si>
  <si>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</si>
  <si>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</si>
  <si>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</si>
  <si>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</si>
  <si>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</si>
  <si>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</si>
  <si>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</si>
  <si>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</si>
  <si>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</si>
  <si>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</si>
  <si>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</si>
  <si>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</si>
  <si>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</si>
  <si>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</si>
  <si>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</si>
  <si>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</si>
  <si>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</si>
  <si>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</si>
  <si>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</si>
  <si>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</si>
  <si>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</si>
  <si>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</si>
  <si>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</si>
  <si>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</si>
  <si>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</si>
  <si>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</si>
  <si>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</si>
  <si>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</si>
  <si>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</si>
  <si>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</si>
  <si>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</si>
  <si>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</si>
  <si>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</si>
  <si>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</si>
  <si>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</si>
  <si>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</si>
  <si>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</si>
  <si>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</si>
  <si>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</si>
  <si>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</si>
  <si>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</si>
  <si>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</si>
  <si>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</si>
  <si>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</si>
  <si>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</si>
  <si>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</si>
  <si>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</si>
  <si>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</si>
  <si>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</si>
  <si>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</si>
  <si>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</si>
  <si>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</si>
  <si>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</si>
  <si>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</si>
  <si>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</si>
  <si>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</si>
  <si>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</si>
  <si>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</si>
  <si>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</si>
  <si>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</si>
  <si>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</si>
  <si>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</si>
  <si>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</si>
  <si>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</si>
  <si>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</si>
  <si>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</si>
  <si>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</si>
  <si>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</si>
  <si>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</si>
  <si>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</si>
  <si>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</si>
  <si>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</si>
  <si>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</si>
  <si>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</si>
  <si>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</si>
  <si>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</si>
  <si>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</si>
  <si>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</si>
  <si>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</si>
  <si>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</si>
  <si>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</si>
  <si>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</si>
  <si>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</si>
  <si>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</si>
  <si>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</si>
  <si>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</si>
  <si>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</si>
  <si>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</si>
  <si>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</si>
  <si>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</si>
  <si>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</si>
  <si>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</si>
  <si>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</si>
  <si>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</si>
  <si>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</si>
  <si>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</si>
  <si>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</si>
  <si>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</si>
  <si>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</si>
  <si>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</si>
  <si>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</si>
  <si>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</si>
  <si>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</si>
  <si>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</si>
  <si>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</si>
  <si>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</si>
  <si>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</si>
  <si>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</si>
  <si>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</si>
  <si>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</si>
  <si>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</si>
  <si>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</si>
  <si>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</si>
  <si>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</si>
  <si>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</si>
  <si>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</si>
  <si>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</si>
  <si>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</si>
  <si>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</si>
  <si>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</si>
  <si>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</si>
  <si>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</si>
  <si>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</si>
  <si>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</si>
  <si>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</si>
  <si>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</si>
  <si>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</si>
  <si>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</si>
  <si>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</si>
  <si>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</si>
  <si>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</si>
  <si>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</si>
  <si>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</si>
  <si>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</si>
  <si>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</si>
  <si>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</si>
  <si>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</si>
  <si>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</si>
  <si>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</si>
  <si>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</si>
  <si>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</si>
  <si>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</si>
  <si>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</si>
  <si>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</si>
  <si>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</si>
  <si>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</si>
  <si>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</si>
  <si>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</si>
  <si>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</si>
  <si>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</si>
  <si>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</si>
  <si>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</si>
  <si>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</si>
  <si>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</si>
  <si>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</si>
  <si>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</si>
  <si>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</si>
  <si>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</si>
  <si>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</si>
  <si>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</si>
  <si>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</si>
  <si>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</si>
  <si>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</si>
  <si>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</si>
  <si>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</si>
  <si>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</si>
  <si>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</si>
  <si>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</si>
  <si>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</si>
  <si>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</si>
  <si>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</si>
  <si>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</si>
  <si>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</si>
  <si>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</si>
  <si>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</si>
  <si>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</si>
  <si>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</si>
  <si>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</si>
  <si>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</si>
  <si>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</si>
  <si>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</si>
  <si>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</si>
  <si>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</si>
  <si>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</si>
  <si>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</si>
  <si>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</si>
  <si>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</si>
  <si>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</si>
  <si>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</si>
  <si>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</si>
  <si>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</si>
  <si>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</si>
  <si>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</si>
  <si>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</si>
  <si>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</si>
  <si>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</si>
  <si>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</si>
  <si>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</si>
  <si>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</si>
  <si>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</si>
  <si>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</si>
  <si>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</si>
  <si>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</si>
  <si>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</si>
  <si>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</si>
  <si>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</si>
  <si>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</si>
  <si>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</si>
  <si>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</si>
  <si>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</si>
  <si>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</si>
  <si>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</si>
  <si>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</si>
  <si>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</si>
  <si>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</si>
  <si>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</si>
  <si>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</si>
  <si>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</si>
  <si>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</si>
  <si>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</si>
  <si>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</si>
  <si>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</si>
  <si>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</si>
  <si>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</si>
  <si>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</si>
  <si>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</si>
  <si>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</si>
  <si>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</si>
  <si>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</si>
  <si>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</si>
  <si>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</si>
  <si>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</si>
  <si>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</si>
  <si>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</si>
  <si>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</si>
  <si>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</si>
  <si>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</si>
  <si>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</si>
  <si>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</si>
  <si>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</si>
  <si>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</si>
  <si>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</si>
  <si>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</si>
  <si>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</si>
  <si>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</si>
  <si>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</si>
  <si>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</si>
  <si>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</si>
  <si>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</si>
  <si>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</si>
  <si>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</si>
  <si>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</si>
  <si>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</si>
  <si>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</si>
  <si>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</si>
  <si>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</si>
  <si>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</si>
  <si>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</si>
  <si>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</si>
  <si>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</si>
  <si>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</si>
  <si>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</si>
  <si>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</si>
  <si>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</si>
  <si>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</si>
  <si>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</si>
  <si>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</si>
  <si>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</si>
  <si>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</si>
  <si>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</si>
  <si>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</si>
  <si>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</si>
  <si>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</si>
  <si>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</si>
  <si>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</si>
  <si>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</si>
  <si>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</si>
  <si>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</si>
  <si>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</si>
  <si>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</si>
  <si>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</si>
  <si>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</si>
  <si>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</si>
  <si>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</si>
  <si>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</si>
  <si>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</si>
  <si>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</si>
  <si>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</si>
  <si>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</si>
  <si>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</si>
  <si>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</si>
  <si>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</si>
  <si>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</si>
  <si>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</si>
  <si>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</si>
  <si>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</si>
  <si>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</si>
  <si>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</si>
  <si>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</si>
  <si>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</si>
  <si>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</si>
  <si>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</si>
  <si>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</si>
  <si>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</si>
  <si>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</si>
  <si>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</si>
  <si>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</si>
  <si>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</si>
  <si>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</si>
  <si>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</si>
  <si>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</si>
  <si>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</si>
  <si>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</si>
  <si>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</si>
  <si>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</si>
  <si>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</si>
  <si>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</si>
  <si>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</si>
  <si>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</si>
  <si>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</si>
  <si>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</si>
  <si>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</si>
  <si>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</si>
  <si>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</si>
  <si>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</si>
  <si>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</si>
  <si>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</si>
  <si>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</si>
  <si>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</si>
  <si>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</si>
  <si>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</si>
  <si>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</si>
  <si>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</si>
  <si>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</si>
  <si>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</si>
  <si>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</si>
  <si>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</si>
  <si>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</si>
  <si>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</si>
  <si>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</si>
  <si>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</si>
  <si>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</si>
  <si>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</si>
  <si>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</si>
  <si>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</si>
  <si>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</si>
  <si>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</si>
  <si>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</si>
  <si>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</si>
  <si>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</si>
  <si>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</si>
  <si>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</si>
  <si>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</si>
  <si>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</si>
  <si>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</si>
  <si>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</si>
  <si>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</si>
  <si>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</si>
  <si>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</si>
  <si>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</si>
  <si>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</si>
  <si>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</si>
  <si>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</si>
  <si>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</si>
  <si>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</si>
  <si>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</si>
  <si>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</si>
  <si>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</si>
  <si>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</si>
  <si>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</si>
  <si>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</si>
  <si>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</si>
  <si>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</si>
  <si>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</si>
  <si>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</si>
  <si>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</si>
  <si>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</si>
  <si>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</si>
  <si>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</si>
  <si>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</si>
  <si>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</si>
  <si>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</si>
  <si>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</si>
  <si>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</si>
  <si>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</si>
  <si>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</si>
  <si>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</si>
  <si>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</si>
  <si>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</si>
  <si>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</si>
  <si>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</si>
  <si>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</si>
  <si>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</si>
  <si>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</si>
  <si>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</si>
  <si>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</si>
  <si>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</si>
  <si>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</si>
  <si>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</si>
  <si>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</si>
  <si>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</si>
  <si>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</si>
  <si>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</si>
  <si>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</si>
  <si>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</si>
  <si>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</si>
  <si>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</si>
  <si>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</si>
  <si>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</si>
  <si>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</si>
  <si>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</si>
  <si>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</si>
  <si>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</si>
  <si>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</si>
  <si>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</si>
  <si>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</si>
  <si>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</si>
  <si>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</si>
  <si>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</si>
  <si>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</si>
  <si>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</si>
  <si>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</si>
  <si>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</si>
  <si>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</si>
  <si>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</si>
  <si>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</si>
  <si>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</si>
  <si>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</si>
  <si>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</si>
  <si>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</si>
  <si>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</si>
  <si>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</si>
  <si>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</si>
  <si>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</si>
  <si>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</si>
  <si>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</si>
  <si>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</si>
  <si>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</si>
  <si>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</si>
  <si>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</si>
  <si>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</si>
  <si>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</si>
  <si>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</si>
  <si>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</si>
  <si>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</si>
  <si>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</si>
  <si>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</si>
  <si>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</si>
  <si>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</si>
  <si>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</si>
  <si>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</si>
  <si>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</si>
  <si>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</si>
  <si>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</si>
  <si>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</si>
  <si>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</si>
  <si>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</si>
  <si>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</si>
  <si>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</si>
  <si>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</si>
  <si>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</si>
  <si>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</si>
  <si>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</si>
  <si>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</si>
  <si>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</si>
  <si>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</si>
  <si>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</si>
  <si>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</si>
  <si>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</si>
  <si>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</si>
  <si>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</si>
  <si>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</si>
  <si>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</si>
  <si>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</si>
  <si>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</si>
  <si>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</si>
  <si>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</si>
  <si>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</si>
  <si>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</si>
  <si>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</si>
  <si>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</si>
  <si>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</si>
  <si>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</si>
  <si>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</si>
  <si>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</si>
  <si>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</si>
  <si>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</si>
  <si>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</si>
  <si>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</si>
  <si>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</si>
  <si>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</si>
  <si>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</si>
  <si>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</si>
  <si>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</si>
  <si>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</si>
  <si>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</si>
  <si>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</si>
  <si>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</si>
  <si>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</si>
  <si>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</si>
  <si>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</si>
  <si>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</si>
  <si>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</si>
  <si>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</si>
  <si>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</si>
  <si>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</si>
  <si>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</si>
  <si>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</si>
  <si>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</si>
  <si>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</si>
  <si>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</si>
  <si>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</si>
  <si>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</si>
  <si>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</si>
  <si>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</si>
  <si>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</si>
  <si>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</si>
  <si>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</si>
  <si>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</si>
  <si>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</si>
  <si>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</si>
  <si>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</si>
  <si>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</si>
  <si>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</si>
  <si>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</si>
  <si>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</si>
  <si>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</si>
  <si>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</si>
  <si>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</si>
  <si>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</si>
  <si>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</si>
  <si>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</si>
  <si>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</si>
  <si>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</si>
  <si>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</si>
  <si>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</si>
  <si>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</si>
  <si>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</si>
  <si>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</si>
  <si>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</si>
  <si>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</si>
  <si>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</si>
  <si>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</si>
  <si>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</si>
  <si>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</si>
  <si>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</si>
  <si>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</si>
  <si>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</si>
  <si>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</si>
  <si>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</si>
  <si>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</si>
  <si>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</si>
  <si>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</si>
  <si>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</si>
  <si>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</si>
  <si>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</si>
  <si>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</si>
  <si>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</si>
  <si>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</si>
  <si>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</si>
  <si>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</si>
  <si>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</si>
  <si>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</si>
  <si>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</si>
  <si>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</si>
  <si>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</si>
  <si>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</si>
  <si>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</si>
  <si>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</si>
  <si>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</si>
  <si>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</si>
  <si>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</si>
  <si>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</si>
  <si>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</si>
  <si>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</si>
  <si>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</si>
  <si>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</si>
  <si>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</si>
  <si>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</si>
  <si>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</si>
  <si>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</si>
  <si>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</si>
  <si>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</si>
  <si>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</si>
  <si>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</si>
  <si>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</si>
  <si>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</si>
  <si>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</si>
  <si>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</si>
  <si>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</si>
  <si>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</si>
  <si>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</si>
  <si>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</si>
  <si>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</si>
  <si>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</si>
  <si>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</si>
  <si>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</si>
  <si>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</si>
  <si>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</si>
  <si>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</si>
  <si>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</si>
  <si>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</si>
  <si>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</si>
  <si>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</si>
  <si>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</si>
  <si>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</si>
  <si>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</si>
  <si>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</si>
  <si>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</si>
  <si>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</si>
  <si>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</si>
  <si>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</si>
  <si>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</si>
  <si>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</si>
  <si>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</si>
  <si>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</si>
  <si>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</si>
  <si>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</si>
  <si>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</si>
  <si>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</si>
  <si>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</si>
  <si>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</si>
  <si>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</si>
  <si>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</si>
  <si>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</si>
  <si>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</si>
  <si>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</si>
  <si>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</si>
  <si>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</si>
  <si>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</si>
  <si>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</si>
  <si>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</si>
  <si>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</si>
  <si>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</si>
  <si>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</si>
  <si>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</si>
  <si>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</si>
  <si>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</si>
  <si>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</si>
  <si>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</si>
  <si>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</si>
  <si>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</si>
  <si>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</si>
  <si>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</si>
  <si>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</si>
  <si>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</si>
  <si>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</si>
  <si>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</si>
  <si>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</si>
  <si>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</si>
  <si>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</si>
  <si>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</si>
  <si>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</si>
  <si>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</si>
  <si>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</si>
  <si>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</si>
  <si>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</si>
  <si>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</si>
  <si>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</si>
  <si>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</si>
  <si>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</si>
  <si>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</si>
  <si>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</si>
  <si>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</si>
  <si>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</si>
  <si>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</si>
  <si>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</si>
  <si>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</si>
  <si>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</si>
  <si>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</si>
  <si>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</si>
  <si>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</si>
  <si>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</si>
  <si>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</si>
  <si>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</si>
  <si>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</si>
  <si>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</si>
  <si>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</si>
  <si>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</si>
  <si>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</si>
  <si>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</si>
  <si>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</si>
  <si>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</si>
  <si>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</si>
  <si>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</si>
  <si>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</si>
  <si>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</si>
  <si>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</si>
  <si>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</si>
  <si>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</si>
  <si>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</si>
  <si>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</si>
  <si>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</si>
  <si>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</si>
  <si>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</si>
  <si>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</si>
  <si>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</si>
  <si>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</si>
  <si>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</si>
  <si>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</si>
  <si>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</si>
  <si>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</si>
  <si>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</si>
  <si>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</si>
  <si>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</si>
  <si>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</si>
  <si>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</si>
  <si>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</si>
  <si>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</si>
  <si>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</si>
  <si>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</si>
  <si>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</si>
  <si>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</si>
  <si>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</si>
  <si>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</si>
  <si>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</si>
  <si>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</si>
  <si>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</si>
  <si>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</si>
  <si>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</si>
  <si>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</si>
  <si>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</si>
  <si>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</si>
  <si>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</si>
  <si>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</si>
  <si>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</si>
  <si>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</si>
  <si>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</si>
  <si>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</si>
  <si>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</si>
  <si>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</si>
  <si>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</si>
  <si>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</si>
  <si>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</si>
  <si>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</si>
  <si>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</si>
  <si>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</si>
  <si>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</si>
  <si>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</si>
  <si>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</si>
  <si>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</si>
  <si>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</si>
  <si>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</si>
  <si>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</si>
  <si>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</si>
  <si>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</si>
  <si>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</si>
  <si>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</si>
  <si>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</si>
  <si>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</si>
  <si>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</si>
  <si>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</si>
  <si>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</si>
  <si>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</si>
  <si>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</si>
  <si>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</si>
  <si>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</si>
  <si>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</si>
  <si>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</si>
  <si>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</si>
  <si>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</si>
  <si>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</si>
  <si>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</si>
  <si>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</si>
  <si>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</si>
  <si>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</si>
  <si>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</si>
  <si>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</si>
  <si>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</si>
  <si>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</si>
  <si>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</si>
  <si>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</si>
  <si>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</si>
  <si>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</si>
  <si>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</si>
  <si>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</si>
  <si>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</si>
  <si>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</si>
  <si>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</si>
  <si>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</si>
  <si>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</si>
  <si>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</si>
  <si>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</si>
  <si>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</si>
  <si>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</si>
  <si>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</si>
  <si>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</si>
  <si>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</si>
  <si>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</si>
  <si>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</si>
  <si>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</si>
  <si>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</si>
  <si>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</si>
  <si>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</si>
  <si>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</si>
  <si>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</si>
  <si>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</si>
  <si>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</si>
  <si>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</si>
  <si>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</si>
  <si>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</si>
  <si>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</si>
  <si>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</si>
  <si>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</si>
  <si>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</si>
  <si>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</si>
  <si>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</si>
  <si>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</si>
  <si>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</si>
  <si>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</si>
  <si>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</si>
  <si>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</si>
  <si>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</si>
  <si>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</si>
  <si>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</si>
  <si>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</si>
  <si>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</si>
  <si>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</si>
  <si>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</si>
  <si>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</si>
  <si>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</si>
  <si>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</si>
  <si>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</si>
  <si>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</si>
  <si>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</si>
  <si>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</si>
  <si>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</si>
  <si>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</si>
  <si>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</si>
  <si>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</si>
  <si>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</si>
  <si>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</si>
  <si>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</si>
  <si>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</si>
  <si>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</si>
  <si>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</si>
  <si>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</si>
  <si>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</si>
  <si>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</si>
  <si>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</si>
  <si>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</si>
  <si>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</si>
  <si>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</si>
  <si>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</si>
  <si>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</si>
  <si>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</si>
  <si>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</si>
  <si>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</si>
  <si>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</si>
  <si>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</si>
  <si>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</si>
  <si>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</si>
  <si>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</si>
  <si>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</si>
  <si>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</si>
  <si>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</si>
  <si>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</si>
  <si>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</si>
  <si>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</si>
  <si>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</si>
  <si>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</si>
  <si>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</si>
  <si>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</si>
  <si>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</si>
  <si>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</si>
  <si>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</si>
  <si>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</si>
  <si>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</si>
  <si>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</si>
  <si>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</si>
  <si>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</si>
  <si>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</si>
  <si>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</si>
  <si>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</si>
  <si>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</si>
  <si>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</si>
  <si>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</si>
  <si>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</si>
  <si>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</si>
  <si>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</si>
  <si>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</si>
  <si>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</si>
  <si>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</si>
  <si>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</si>
  <si>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</si>
  <si>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</si>
  <si>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</si>
  <si>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</si>
  <si>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</si>
  <si>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</si>
  <si>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</si>
  <si>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</si>
  <si>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</si>
  <si>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</si>
  <si>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</si>
  <si>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</si>
  <si>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</si>
  <si>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</si>
  <si>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</si>
  <si>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</si>
  <si>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</si>
  <si>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</si>
  <si>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</si>
  <si>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</si>
  <si>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</si>
  <si>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</si>
  <si>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</si>
  <si>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</si>
  <si>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</si>
  <si>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</si>
  <si>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</si>
  <si>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</si>
  <si>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</si>
  <si>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</si>
  <si>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</si>
  <si>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</si>
  <si>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</si>
  <si>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</si>
  <si>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</si>
  <si>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</si>
  <si>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</si>
  <si>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</si>
  <si>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</si>
  <si>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</si>
  <si>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</si>
  <si>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</si>
  <si>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</si>
  <si>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</si>
  <si>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</si>
  <si>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</si>
  <si>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</si>
  <si>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</si>
  <si>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</si>
  <si>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</si>
  <si>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</si>
  <si>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</si>
  <si>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</si>
  <si>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</si>
  <si>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</si>
  <si>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</si>
  <si>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</si>
  <si>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</si>
  <si>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</si>
  <si>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</si>
  <si>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</si>
  <si>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</si>
  <si>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</si>
  <si>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</si>
  <si>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</si>
  <si>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</si>
  <si>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</si>
  <si>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</si>
  <si>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</si>
  <si>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</si>
  <si>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</si>
  <si>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</si>
  <si>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</si>
  <si>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</si>
  <si>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</si>
  <si>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</si>
  <si>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</si>
  <si>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</si>
  <si>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</si>
  <si>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</si>
  <si>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</si>
  <si>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</si>
  <si>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</si>
  <si>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</si>
  <si>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</si>
  <si>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</si>
  <si>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</si>
  <si>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</si>
  <si>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</si>
  <si>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</si>
  <si>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</si>
  <si>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</si>
  <si>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</si>
  <si>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</si>
  <si>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</si>
  <si>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</si>
  <si>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</si>
  <si>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</si>
  <si>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</si>
  <si>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</si>
  <si>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</si>
  <si>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</si>
  <si>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</si>
  <si>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</si>
  <si>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</si>
  <si>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</si>
  <si>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</si>
  <si>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</si>
  <si>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</si>
  <si>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</si>
  <si>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</si>
  <si>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</si>
  <si>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</si>
  <si>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</si>
  <si>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</si>
  <si>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</si>
  <si>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</si>
  <si>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</si>
  <si>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</si>
  <si>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</si>
  <si>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</si>
  <si>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</si>
  <si>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</si>
  <si>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</si>
  <si>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</si>
  <si>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</si>
  <si>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</si>
  <si>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</si>
  <si>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</si>
  <si>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</si>
  <si>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</si>
  <si>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</si>
  <si>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</si>
  <si>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</si>
  <si>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</si>
  <si>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</si>
  <si>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</si>
  <si>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</si>
  <si>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</si>
  <si>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</si>
  <si>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</si>
  <si>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</si>
  <si>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</si>
  <si>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</si>
  <si>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</si>
  <si>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</si>
  <si>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</si>
  <si>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</si>
  <si>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</si>
  <si>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</si>
  <si>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</si>
  <si>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</si>
  <si>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</si>
  <si>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</si>
  <si>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</si>
  <si>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</si>
  <si>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</si>
  <si>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</si>
  <si>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</si>
  <si>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</si>
  <si>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</si>
  <si>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</si>
  <si>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</si>
  <si>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</si>
  <si>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</si>
  <si>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</si>
  <si>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</si>
  <si>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</si>
  <si>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</si>
  <si>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</si>
  <si>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</si>
  <si>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</si>
  <si>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</si>
  <si>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</si>
  <si>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</si>
  <si>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</si>
  <si>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</si>
  <si>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</si>
  <si>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</si>
  <si>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</si>
  <si>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</si>
  <si>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</si>
  <si>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</si>
  <si>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</si>
  <si>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</si>
  <si>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</si>
  <si>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</si>
  <si>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</si>
  <si>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</si>
  <si>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</si>
  <si>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</si>
  <si>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</si>
  <si>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</si>
  <si>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</si>
  <si>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</si>
  <si>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</si>
  <si>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</si>
  <si>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</si>
  <si>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</si>
  <si>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</si>
  <si>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</si>
  <si>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</si>
  <si>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</si>
  <si>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</si>
  <si>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</si>
  <si>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</si>
  <si>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</si>
  <si>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</si>
  <si>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</si>
  <si>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</si>
  <si>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</si>
  <si>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</si>
  <si>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</si>
  <si>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</si>
  <si>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</si>
  <si>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</si>
  <si>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</si>
  <si>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</si>
  <si>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</si>
  <si>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</si>
  <si>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</si>
  <si>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</si>
  <si>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</si>
  <si>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</si>
  <si>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</si>
  <si>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</si>
  <si>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</si>
  <si>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</si>
  <si>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</si>
  <si>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</si>
  <si>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</si>
  <si>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</si>
  <si>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</si>
  <si>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</si>
  <si>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</si>
  <si>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</si>
  <si>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</si>
  <si>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</si>
  <si>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</si>
  <si>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</si>
  <si>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</si>
  <si>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</si>
  <si>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</si>
  <si>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</si>
  <si>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</si>
  <si>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</si>
  <si>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</si>
  <si>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</si>
  <si>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</si>
  <si>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</si>
  <si>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</si>
  <si>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</si>
  <si>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</si>
  <si>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</si>
  <si>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</si>
  <si>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</si>
  <si>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</si>
  <si>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</si>
  <si>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</si>
  <si>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</si>
  <si>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</si>
  <si>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</si>
  <si>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</si>
  <si>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</si>
  <si>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</si>
  <si>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</si>
  <si>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</si>
  <si>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</si>
  <si>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</si>
  <si>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</si>
  <si>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</si>
  <si>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</si>
  <si>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</si>
  <si>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</si>
  <si>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</si>
  <si>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</si>
  <si>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</si>
  <si>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</si>
  <si>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</si>
  <si>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</si>
  <si>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</si>
  <si>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</si>
  <si>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</si>
  <si>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</si>
  <si>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</si>
  <si>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</si>
  <si>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</si>
  <si>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</si>
  <si>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</si>
  <si>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</si>
  <si>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</si>
  <si>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</si>
  <si>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</si>
  <si>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</si>
  <si>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</si>
  <si>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</si>
  <si>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</si>
  <si>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</si>
  <si>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</si>
  <si>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</si>
  <si>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</si>
  <si>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</si>
  <si>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</si>
  <si>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</si>
  <si>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</si>
  <si>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</si>
  <si>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</si>
  <si>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</si>
  <si>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</si>
  <si>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</si>
  <si>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</si>
  <si>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</si>
  <si>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</si>
  <si>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</si>
  <si>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</si>
  <si>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</si>
  <si>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</si>
  <si>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</si>
  <si>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</si>
  <si>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</si>
  <si>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</si>
  <si>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</si>
  <si>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</si>
  <si>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</si>
  <si>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</si>
  <si>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</si>
  <si>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</si>
  <si>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</si>
  <si>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</si>
  <si>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</si>
  <si>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</si>
  <si>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</si>
  <si>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</si>
  <si>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</si>
  <si>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</si>
  <si>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</si>
  <si>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</si>
  <si>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</si>
  <si>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</si>
  <si>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</si>
  <si>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</si>
  <si>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</si>
  <si>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</si>
  <si>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</si>
  <si>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</si>
  <si>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</si>
  <si>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</si>
  <si>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</si>
  <si>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</si>
  <si>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</si>
  <si>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</si>
  <si>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</si>
  <si>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</si>
  <si>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</si>
  <si>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</si>
  <si>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</si>
  <si>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</si>
  <si>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</si>
  <si>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</si>
  <si>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</si>
  <si>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</si>
  <si>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</si>
  <si>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</si>
  <si>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</si>
  <si>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</si>
  <si>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</si>
  <si>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</si>
  <si>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</si>
  <si>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</si>
  <si>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</si>
  <si>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</si>
  <si>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</si>
  <si>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</si>
  <si>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</si>
  <si>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</si>
  <si>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</si>
  <si>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</si>
  <si>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</si>
  <si>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</si>
  <si>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</si>
  <si>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</si>
  <si>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</si>
  <si>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</si>
  <si>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</si>
  <si>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</si>
  <si>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</si>
  <si>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</si>
  <si>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</si>
  <si>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</si>
  <si>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</si>
  <si>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</si>
  <si>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</si>
  <si>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</si>
  <si>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</si>
  <si>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</si>
  <si>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</si>
  <si>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</si>
  <si>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</si>
  <si>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</si>
  <si>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</si>
  <si>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</si>
  <si>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</si>
  <si>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</si>
  <si>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</si>
  <si>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</si>
  <si>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</si>
  <si>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</si>
  <si>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</si>
  <si>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</si>
  <si>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</si>
  <si>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</si>
  <si>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</si>
  <si>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</si>
  <si>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</si>
  <si>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</si>
  <si>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</si>
  <si>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</si>
  <si>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</si>
  <si>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</si>
  <si>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</si>
  <si>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</si>
  <si>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</si>
  <si>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</si>
  <si>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</si>
  <si>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</si>
  <si>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</si>
  <si>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</si>
  <si>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</si>
  <si>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</si>
  <si>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</si>
  <si>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</si>
  <si>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</si>
  <si>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</si>
  <si>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</si>
  <si>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</si>
  <si>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</si>
  <si>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</si>
  <si>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</si>
  <si>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</si>
  <si>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</si>
  <si>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</si>
  <si>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</si>
  <si>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</si>
  <si>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</si>
  <si>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</si>
  <si>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</si>
  <si>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</si>
  <si>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</si>
  <si>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</si>
  <si>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</si>
  <si>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</si>
  <si>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</si>
  <si>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</si>
  <si>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</si>
  <si>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</si>
  <si>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</si>
  <si>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</si>
  <si>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</si>
  <si>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</si>
  <si>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</si>
  <si>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</si>
  <si>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</si>
  <si>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</si>
  <si>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</si>
  <si>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</si>
  <si>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</si>
  <si>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</si>
  <si>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</si>
  <si>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</si>
  <si>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</si>
  <si>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</si>
  <si>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</si>
  <si>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</si>
  <si>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</si>
  <si>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</si>
  <si>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</si>
  <si>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</si>
  <si>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</si>
  <si>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</si>
  <si>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</si>
  <si>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</si>
  <si>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</si>
  <si>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</si>
  <si>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</si>
  <si>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</si>
  <si>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</si>
  <si>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</si>
  <si>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</si>
  <si>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</si>
  <si>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</si>
  <si>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</si>
  <si>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</si>
  <si>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</si>
  <si>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</si>
  <si>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</si>
  <si>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</si>
  <si>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</si>
  <si>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</si>
  <si>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</si>
  <si>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</si>
  <si>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</si>
  <si>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</si>
  <si>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</si>
  <si>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</si>
  <si>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</si>
  <si>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</si>
  <si>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</si>
  <si>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</si>
  <si>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</si>
  <si>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</si>
  <si>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</si>
  <si>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</si>
  <si>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</si>
  <si>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</si>
  <si>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</si>
  <si>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</si>
  <si>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</si>
  <si>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</si>
  <si>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</si>
  <si>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</si>
  <si>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</si>
  <si>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</si>
  <si>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</si>
  <si>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</si>
  <si>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</si>
  <si>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</si>
  <si>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</si>
  <si>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</si>
  <si>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</si>
  <si>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</si>
  <si>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</si>
  <si>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</si>
  <si>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</si>
  <si>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</si>
  <si>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</si>
  <si>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</si>
  <si>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</si>
  <si>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</si>
  <si>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</si>
  <si>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</si>
  <si>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</si>
  <si>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</si>
  <si>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</si>
  <si>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</si>
  <si>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</si>
  <si>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</si>
  <si>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</si>
  <si>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</si>
  <si>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</si>
  <si>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</si>
  <si>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</si>
  <si>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</si>
  <si>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</si>
  <si>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</si>
  <si>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</si>
  <si>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</si>
  <si>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</si>
  <si>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</si>
  <si>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</si>
  <si>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</si>
  <si>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</si>
  <si>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</si>
  <si>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</si>
  <si>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</si>
  <si>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</si>
  <si>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</si>
  <si>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</si>
  <si>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</si>
  <si>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</si>
  <si>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</si>
  <si>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</si>
  <si>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</si>
  <si>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</si>
  <si>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</si>
  <si>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</si>
  <si>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</si>
  <si>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</si>
  <si>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</si>
  <si>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</si>
  <si>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</si>
  <si>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</si>
  <si>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</si>
  <si>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</si>
  <si>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</si>
  <si>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</si>
  <si>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</si>
  <si>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</si>
  <si>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</si>
  <si>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</si>
  <si>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</si>
  <si>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</si>
  <si>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</si>
  <si>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</si>
  <si>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</si>
  <si>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</si>
  <si>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</si>
  <si>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</si>
  <si>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</si>
  <si>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</si>
  <si>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</si>
  <si>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</si>
  <si>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</si>
  <si>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</si>
  <si>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</si>
  <si>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</si>
  <si>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</si>
  <si>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</si>
  <si>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</si>
  <si>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</si>
  <si>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</si>
  <si>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</si>
  <si>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</si>
  <si>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</si>
  <si>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</si>
  <si>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</si>
  <si>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</si>
  <si>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</si>
  <si>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</si>
  <si>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</si>
  <si>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</si>
  <si>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</si>
  <si>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</si>
  <si>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</si>
  <si>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</si>
  <si>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</si>
  <si>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</si>
  <si>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</si>
  <si>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</si>
  <si>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</si>
  <si>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</si>
  <si>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</si>
  <si>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</si>
  <si>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</si>
  <si>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</si>
  <si>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</si>
  <si>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</si>
  <si>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</si>
  <si>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</si>
  <si>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</si>
  <si>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</si>
  <si>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</si>
  <si>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</si>
  <si>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</si>
  <si>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</si>
  <si>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</si>
  <si>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</si>
  <si>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</si>
  <si>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</si>
  <si>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</si>
  <si>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</si>
  <si>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</si>
  <si>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</si>
  <si>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</si>
  <si>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</si>
  <si>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</si>
  <si>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</si>
  <si>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</si>
  <si>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</si>
  <si>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</si>
  <si>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</si>
  <si>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</si>
  <si>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</si>
  <si>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</si>
  <si>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</si>
  <si>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</si>
  <si>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</si>
  <si>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</si>
  <si>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</si>
  <si>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</si>
  <si>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</si>
  <si>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</si>
  <si>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</si>
  <si>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</si>
  <si>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</si>
  <si>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</si>
  <si>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</si>
  <si>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</si>
  <si>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</si>
  <si>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</si>
  <si>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</si>
  <si>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</si>
  <si>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</si>
  <si>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</si>
  <si>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</si>
  <si>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</si>
  <si>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</si>
  <si>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</si>
  <si>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</si>
  <si>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</si>
  <si>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</si>
  <si>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</si>
  <si>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</si>
  <si>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</si>
  <si>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</si>
  <si>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</si>
  <si>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</si>
  <si>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</si>
  <si>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</si>
  <si>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</si>
  <si>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</si>
  <si>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</si>
  <si>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</si>
  <si>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</si>
  <si>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</si>
  <si>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</si>
  <si>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</si>
  <si>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</si>
  <si>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</si>
  <si>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</si>
  <si>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</si>
  <si>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</si>
  <si>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</si>
  <si>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</si>
  <si>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</si>
  <si>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</si>
  <si>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</si>
  <si>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</si>
  <si>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</si>
  <si>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</si>
  <si>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</si>
  <si>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</si>
  <si>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</si>
  <si>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</si>
  <si>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</si>
  <si>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</si>
  <si>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</si>
  <si>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</si>
  <si>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</si>
  <si>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</si>
  <si>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</si>
  <si>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</si>
  <si>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</si>
  <si>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</si>
  <si>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</si>
  <si>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</si>
  <si>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</si>
  <si>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</si>
  <si>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</si>
  <si>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</si>
  <si>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</si>
  <si>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</si>
  <si>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</si>
  <si>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</si>
  <si>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</si>
  <si>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</si>
  <si>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</si>
  <si>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</si>
  <si>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</si>
  <si>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</si>
  <si>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</si>
  <si>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</si>
  <si>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</si>
  <si>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</si>
  <si>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</si>
  <si>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</si>
  <si>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</si>
  <si>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</si>
  <si>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</si>
  <si>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</si>
  <si>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</si>
  <si>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</si>
  <si>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</si>
  <si>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</si>
  <si>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</si>
  <si>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</si>
  <si>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</si>
  <si>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</si>
  <si>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</si>
  <si>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</si>
  <si>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</si>
  <si>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</si>
  <si>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</si>
  <si>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</si>
  <si>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</si>
  <si>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</si>
  <si>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</si>
  <si>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</si>
  <si>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</si>
  <si>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</si>
  <si>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</si>
  <si>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</si>
  <si>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</si>
  <si>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</si>
  <si>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</si>
  <si>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</si>
  <si>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</si>
  <si>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</si>
  <si>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</si>
  <si>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</si>
  <si>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</si>
  <si>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</si>
  <si>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</si>
  <si>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</si>
  <si>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</si>
  <si>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</si>
  <si>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</si>
  <si>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</si>
  <si>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</si>
  <si>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</si>
  <si>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</si>
  <si>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</si>
  <si>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</si>
  <si>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</si>
  <si>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</si>
  <si>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</si>
  <si>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</si>
  <si>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</si>
  <si>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</si>
  <si>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</si>
  <si>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</si>
  <si>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</si>
  <si>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</si>
  <si>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</si>
  <si>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</si>
  <si>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</si>
  <si>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</si>
  <si>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</si>
  <si>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</si>
  <si>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</si>
  <si>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</si>
  <si>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</si>
  <si>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</si>
  <si>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</si>
  <si>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</si>
  <si>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</si>
  <si>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</si>
  <si>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</si>
  <si>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</si>
  <si>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</si>
  <si>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</si>
  <si>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</si>
  <si>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</si>
  <si>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</si>
  <si>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</si>
  <si>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</si>
  <si>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</si>
  <si>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</si>
  <si>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</si>
  <si>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</si>
  <si>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</si>
  <si>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</si>
  <si>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</si>
  <si>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</si>
  <si>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</si>
  <si>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</si>
  <si>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</si>
  <si>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</si>
  <si>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</si>
  <si>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</si>
  <si>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</si>
  <si>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</si>
  <si>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</si>
  <si>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</si>
  <si>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</si>
  <si>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</si>
  <si>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</si>
  <si>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</si>
  <si>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</si>
  <si>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</si>
  <si>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</si>
  <si>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</si>
  <si>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</si>
  <si>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</si>
  <si>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</si>
  <si>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</si>
  <si>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</si>
  <si>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</si>
  <si>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</si>
  <si>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</si>
  <si>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</si>
  <si>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</si>
  <si>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</si>
  <si>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</si>
  <si>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</si>
  <si>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</si>
  <si>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</si>
  <si>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</si>
  <si>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</si>
  <si>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</si>
  <si>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</si>
  <si>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</si>
  <si>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</si>
  <si>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</si>
  <si>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</si>
  <si>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</si>
  <si>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</si>
  <si>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</si>
  <si>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</si>
  <si>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</si>
  <si>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</si>
  <si>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</si>
  <si>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</si>
  <si>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</si>
  <si>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</si>
  <si>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</si>
  <si>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</si>
  <si>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</si>
  <si>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</si>
  <si>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</si>
  <si>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</si>
  <si>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</si>
  <si>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</si>
  <si>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</si>
  <si>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</si>
  <si>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</si>
  <si>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</si>
  <si>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</si>
  <si>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</si>
  <si>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</si>
  <si>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</si>
  <si>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</si>
  <si>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</si>
  <si>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</si>
  <si>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</si>
  <si>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</si>
  <si>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</si>
  <si>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</si>
  <si>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</si>
  <si>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</si>
  <si>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</si>
  <si>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</si>
  <si>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</si>
  <si>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</si>
  <si>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</si>
  <si>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</si>
  <si>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</si>
  <si>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</si>
  <si>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</si>
  <si>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</si>
  <si>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</si>
  <si>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</si>
  <si>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</si>
  <si>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</si>
  <si>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</si>
  <si>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</si>
  <si>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</si>
  <si>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</si>
  <si>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</si>
  <si>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</si>
  <si>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</si>
  <si>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</si>
  <si>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</si>
  <si>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</si>
  <si>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</si>
  <si>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</si>
  <si>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</si>
  <si>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</si>
  <si>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</si>
  <si>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</si>
  <si>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</si>
  <si>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</si>
  <si>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</si>
  <si>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</si>
  <si>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</si>
  <si>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</si>
  <si>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</si>
  <si>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</si>
  <si>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</si>
  <si>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</si>
  <si>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</si>
  <si>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</si>
  <si>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</si>
  <si>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</si>
  <si>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</si>
  <si>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</si>
  <si>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</si>
  <si>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</si>
  <si>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</si>
  <si>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</si>
  <si>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</si>
  <si>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</si>
  <si>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</si>
  <si>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</si>
  <si>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</si>
  <si>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</si>
  <si>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</si>
  <si>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</si>
  <si>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</si>
  <si>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</si>
  <si>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</si>
  <si>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</si>
  <si>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</si>
  <si>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</si>
  <si>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</si>
  <si>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</si>
  <si>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</si>
  <si>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</si>
  <si>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</si>
  <si>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</si>
  <si>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</si>
  <si>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</si>
  <si>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</si>
  <si>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</si>
  <si>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</si>
  <si>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</si>
  <si>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</si>
  <si>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</si>
  <si>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</si>
  <si>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</si>
  <si>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</si>
  <si>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</si>
  <si>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</si>
  <si>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</si>
  <si>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</si>
  <si>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</si>
  <si>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</si>
  <si>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</si>
  <si>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</si>
  <si>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</si>
  <si>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</si>
  <si>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</si>
  <si>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</si>
  <si>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</si>
  <si>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</si>
  <si>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</si>
  <si>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</si>
  <si>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</si>
  <si>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</si>
  <si>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</si>
  <si>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</si>
  <si>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</si>
  <si>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</si>
  <si>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</si>
  <si>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</si>
  <si>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</si>
  <si>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</si>
  <si>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</si>
  <si>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</si>
  <si>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</si>
  <si>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</si>
  <si>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</si>
  <si>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</si>
  <si>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</si>
  <si>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</si>
  <si>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</si>
  <si>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</si>
  <si>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</si>
  <si>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</si>
  <si>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</si>
  <si>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</si>
  <si>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</si>
  <si>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</si>
  <si>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</si>
  <si>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</si>
  <si>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</si>
  <si>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</si>
  <si>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</si>
  <si>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</si>
  <si>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</si>
  <si>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</si>
  <si>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</si>
  <si>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</si>
  <si>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</si>
  <si>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</si>
  <si>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</si>
  <si>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</si>
  <si>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</si>
  <si>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</si>
  <si>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</si>
  <si>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</si>
  <si>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</si>
  <si>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</si>
  <si>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</si>
  <si>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</si>
  <si>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</si>
  <si>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</si>
  <si>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</si>
  <si>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</si>
  <si>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</si>
  <si>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</si>
  <si>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</si>
  <si>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</si>
  <si>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</si>
  <si>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</si>
  <si>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</si>
  <si>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</si>
  <si>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</si>
  <si>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</si>
  <si>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</si>
  <si>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</si>
  <si>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</si>
  <si>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</si>
  <si>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</si>
  <si>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</si>
  <si>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</si>
  <si>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</si>
  <si>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</si>
  <si>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</si>
  <si>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</si>
  <si>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</si>
  <si>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</si>
  <si>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</si>
  <si>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</si>
  <si>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</si>
  <si>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</si>
  <si>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</si>
  <si>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</si>
  <si>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</si>
  <si>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</si>
  <si>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</si>
  <si>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</si>
  <si>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</si>
  <si>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</si>
  <si>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</si>
  <si>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</si>
  <si>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</si>
  <si>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</si>
  <si>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</si>
  <si>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</si>
  <si>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</si>
  <si>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</si>
  <si>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</si>
  <si>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</si>
  <si>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</si>
  <si>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</si>
  <si>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</si>
  <si>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</si>
  <si>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</si>
  <si>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</si>
  <si>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</si>
  <si>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</si>
  <si>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</si>
  <si>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</si>
  <si>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</si>
  <si>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</si>
  <si>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</si>
  <si>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</si>
  <si>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</si>
  <si>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</si>
  <si>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</si>
  <si>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</si>
  <si>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</si>
  <si>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</si>
  <si>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</si>
  <si>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</si>
  <si>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</si>
  <si>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</si>
  <si>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</si>
  <si>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</si>
  <si>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</si>
  <si>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</si>
  <si>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</si>
  <si>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</si>
  <si>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</si>
  <si>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</si>
  <si>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</si>
  <si>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</si>
  <si>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</si>
  <si>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</si>
  <si>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</si>
  <si>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</si>
  <si>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</si>
  <si>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</si>
  <si>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</si>
  <si>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</si>
  <si>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</si>
  <si>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</si>
  <si>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</si>
  <si>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</si>
  <si>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</si>
  <si>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</si>
  <si>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</si>
  <si>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</si>
  <si>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</si>
  <si>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</si>
  <si>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</si>
  <si>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</si>
  <si>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</si>
  <si>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</si>
  <si>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</si>
  <si>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</si>
  <si>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</si>
  <si>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</si>
  <si>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</si>
  <si>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</si>
  <si>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</si>
  <si>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</si>
  <si>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</si>
  <si>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</si>
  <si>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</si>
  <si>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</si>
  <si>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</si>
  <si>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</si>
  <si>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</si>
  <si>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</si>
  <si>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</si>
  <si>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</si>
  <si>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</si>
  <si>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</si>
  <si>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</si>
  <si>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</si>
  <si>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</si>
  <si>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</si>
  <si>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</si>
  <si>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</si>
  <si>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</si>
  <si>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</si>
  <si>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</si>
  <si>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</si>
  <si>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</si>
  <si>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</si>
  <si>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</si>
  <si>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</si>
  <si>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</si>
  <si>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</si>
  <si>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</si>
  <si>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</si>
  <si>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</si>
  <si>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</si>
  <si>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</si>
  <si>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</si>
  <si>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</si>
  <si>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</si>
  <si>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</si>
  <si>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</si>
  <si>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</si>
  <si>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</si>
  <si>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</si>
  <si>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</si>
  <si>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</si>
  <si>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</si>
  <si>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</si>
  <si>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</si>
  <si>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</si>
  <si>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</si>
  <si>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</si>
  <si>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</si>
  <si>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</si>
  <si>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</si>
  <si>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</si>
  <si>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</si>
  <si>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</si>
  <si>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</si>
  <si>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</si>
  <si>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</si>
  <si>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</si>
  <si>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</si>
  <si>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</si>
  <si>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</si>
  <si>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</si>
  <si>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</si>
  <si>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</si>
  <si>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</si>
  <si>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</si>
  <si>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</si>
  <si>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</si>
  <si>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</si>
  <si>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</si>
  <si>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</si>
  <si>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</si>
  <si>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</si>
  <si>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</si>
  <si>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</si>
  <si>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</si>
  <si>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</si>
  <si>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</si>
  <si>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</si>
  <si>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</si>
  <si>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</si>
  <si>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</si>
  <si>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</si>
  <si>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</si>
  <si>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</si>
  <si>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</si>
  <si>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</si>
  <si>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</si>
  <si>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</si>
  <si>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</si>
  <si>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</si>
  <si>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</si>
  <si>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</si>
  <si>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</si>
  <si>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</si>
  <si>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</si>
  <si>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</si>
  <si>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</si>
  <si>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</si>
  <si>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</si>
  <si>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</si>
  <si>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</si>
  <si>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</si>
  <si>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</si>
  <si>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</si>
  <si>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</si>
  <si>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</si>
  <si>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</si>
  <si>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</si>
  <si>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</si>
  <si>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</si>
  <si>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</si>
  <si>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</si>
  <si>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</si>
  <si>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</si>
  <si>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</si>
  <si>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</si>
  <si>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</si>
  <si>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</si>
  <si>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</si>
  <si>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</si>
  <si>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</si>
  <si>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</si>
  <si>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</si>
  <si>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</si>
  <si>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</si>
  <si>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</si>
  <si>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</si>
  <si>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</si>
  <si>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</si>
  <si>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</si>
  <si>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</si>
  <si>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</si>
  <si>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</si>
  <si>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</si>
  <si>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</si>
  <si>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</si>
  <si>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</si>
  <si>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</si>
  <si>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</si>
  <si>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</si>
  <si>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</si>
  <si>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</si>
  <si>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</si>
  <si>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</si>
  <si>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</si>
  <si>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</si>
  <si>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</si>
  <si>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</si>
  <si>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</si>
  <si>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</si>
  <si>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</si>
  <si>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</si>
  <si>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</si>
  <si>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</si>
  <si>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</si>
  <si>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</si>
  <si>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</si>
  <si>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</si>
  <si>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</si>
  <si>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</si>
  <si>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</si>
  <si>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</si>
  <si>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</si>
  <si>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</si>
  <si>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</si>
  <si>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</si>
  <si>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</si>
  <si>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</si>
  <si>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</si>
  <si>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</si>
  <si>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</si>
  <si>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</si>
  <si>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</si>
  <si>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</si>
  <si>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</si>
  <si>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</si>
  <si>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</si>
  <si>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</si>
  <si>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</si>
  <si>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</si>
  <si>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</si>
  <si>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</si>
  <si>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</si>
  <si>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</si>
  <si>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</si>
  <si>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</si>
  <si>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</si>
  <si>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</si>
  <si>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</si>
  <si>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</si>
  <si>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</si>
  <si>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</si>
  <si>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</si>
  <si>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</si>
  <si>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</si>
  <si>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</si>
  <si>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</si>
  <si>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</si>
  <si>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</si>
  <si>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</si>
  <si>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</si>
  <si>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</si>
  <si>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</si>
  <si>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</si>
  <si>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</si>
  <si>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</si>
  <si>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</si>
  <si>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</si>
  <si>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</si>
  <si>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</si>
  <si>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</si>
  <si>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</si>
  <si>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</si>
  <si>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</si>
  <si>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</si>
  <si>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</si>
  <si>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</si>
  <si>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</si>
  <si>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</si>
  <si>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</si>
  <si>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</si>
  <si>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</si>
  <si>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</si>
  <si>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</si>
  <si>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</si>
  <si>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</si>
  <si>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</si>
  <si>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</si>
  <si>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</si>
  <si>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</si>
  <si>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</si>
  <si>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</si>
  <si>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</si>
  <si>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</si>
  <si>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</si>
  <si>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</si>
  <si>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</si>
  <si>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</si>
  <si>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</si>
  <si>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</si>
  <si>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</si>
  <si>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</si>
  <si>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</si>
  <si>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</si>
  <si>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</si>
  <si>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</si>
  <si>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</si>
  <si>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</si>
  <si>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</si>
  <si>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</si>
  <si>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</si>
  <si>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</si>
  <si>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</si>
  <si>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</si>
  <si>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</si>
  <si>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</si>
  <si>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</si>
  <si>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</si>
  <si>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</si>
  <si>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</si>
  <si>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</si>
  <si>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</si>
  <si>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</si>
  <si>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</si>
  <si>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</si>
  <si>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</si>
  <si>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</si>
  <si>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</si>
  <si>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</si>
  <si>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</si>
  <si>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</si>
  <si>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</si>
  <si>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</si>
  <si>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</si>
  <si>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</si>
  <si>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</si>
  <si>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</si>
  <si>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</si>
  <si>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</si>
  <si>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</si>
  <si>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</si>
  <si>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</si>
  <si>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</si>
  <si>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</si>
  <si>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</si>
  <si>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</si>
  <si>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</si>
  <si>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</si>
  <si>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</si>
  <si>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</si>
  <si>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</si>
  <si>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</si>
  <si>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</si>
  <si>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</si>
  <si>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</si>
  <si>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</si>
  <si>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</si>
  <si>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</si>
  <si>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</si>
  <si>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</si>
  <si>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</si>
  <si>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</si>
  <si>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</si>
  <si>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</si>
  <si>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</si>
  <si>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</si>
  <si>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</si>
  <si>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</si>
  <si>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</si>
  <si>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</si>
  <si>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</si>
  <si>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</si>
  <si>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</si>
  <si>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</si>
  <si>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</si>
  <si>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</si>
  <si>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</si>
  <si>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</si>
  <si>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</si>
  <si>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</si>
  <si>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</si>
  <si>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</si>
  <si>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</si>
  <si>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</si>
  <si>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</si>
  <si>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</si>
  <si>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</si>
  <si>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</si>
  <si>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</si>
  <si>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</si>
  <si>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</si>
  <si>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</si>
  <si>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</si>
  <si>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</si>
  <si>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</si>
  <si>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</si>
  <si>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</si>
  <si>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</si>
  <si>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</si>
  <si>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</si>
  <si>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</si>
  <si>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</si>
  <si>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</si>
  <si>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</si>
  <si>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</si>
  <si>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</si>
  <si>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</si>
  <si>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</si>
  <si>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</si>
  <si>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</si>
  <si>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</si>
  <si>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</si>
  <si>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</si>
  <si>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</si>
  <si>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</si>
  <si>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</si>
  <si>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</si>
  <si>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</si>
  <si>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</si>
  <si>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</si>
  <si>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</si>
  <si>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</si>
  <si>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</si>
  <si>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</si>
  <si>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</si>
  <si>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</si>
  <si>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</si>
  <si>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</si>
  <si>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</si>
  <si>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</si>
  <si>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</si>
  <si>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</si>
  <si>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</si>
  <si>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</si>
  <si>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</si>
  <si>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</si>
  <si>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</si>
  <si>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</si>
  <si>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</si>
  <si>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</si>
  <si>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</si>
  <si>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</si>
  <si>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</si>
  <si>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</si>
  <si>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</si>
  <si>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</si>
  <si>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</si>
  <si>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</si>
  <si>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</si>
  <si>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</si>
  <si>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</si>
  <si>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</si>
  <si>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</si>
  <si>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</si>
  <si>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</si>
  <si>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</si>
  <si>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</si>
  <si>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</si>
  <si>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</si>
  <si>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</si>
  <si>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</si>
  <si>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</si>
  <si>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</si>
  <si>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</si>
  <si>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</si>
  <si>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</si>
  <si>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</si>
  <si>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</si>
  <si>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</si>
  <si>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</si>
  <si>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</si>
  <si>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</si>
  <si>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</si>
  <si>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</si>
  <si>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</si>
  <si>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</si>
  <si>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</si>
  <si>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</si>
  <si>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</si>
  <si>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</si>
  <si>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</si>
  <si>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</si>
  <si>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</si>
  <si>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</si>
  <si>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</si>
  <si>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</si>
  <si>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</si>
  <si>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</si>
  <si>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</si>
  <si>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</si>
  <si>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</si>
  <si>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</si>
  <si>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</si>
  <si>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</si>
  <si>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</si>
  <si>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</si>
  <si>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</si>
  <si>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</si>
  <si>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</si>
  <si>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</si>
  <si>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</si>
  <si>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</si>
  <si>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</si>
  <si>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</si>
  <si>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</si>
  <si>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</si>
  <si>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</si>
  <si>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</si>
  <si>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</si>
  <si>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</si>
  <si>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</si>
  <si>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</si>
  <si>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</si>
  <si>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</si>
  <si>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</si>
  <si>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</si>
  <si>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</si>
  <si>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</si>
  <si>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</si>
  <si>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</si>
  <si>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</si>
  <si>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</si>
  <si>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</si>
  <si>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</si>
  <si>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</si>
  <si>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</si>
  <si>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</si>
  <si>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</si>
  <si>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</si>
  <si>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</si>
  <si>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</si>
  <si>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</si>
  <si>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</si>
  <si>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</si>
  <si>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</si>
  <si>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</si>
  <si>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</si>
  <si>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</si>
  <si>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</si>
  <si>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</si>
  <si>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</si>
  <si>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</si>
  <si>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</si>
  <si>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</si>
  <si>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</si>
  <si>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</si>
  <si>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</si>
  <si>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</si>
  <si>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</si>
  <si>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</si>
  <si>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</si>
  <si>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</si>
  <si>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</si>
  <si>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</si>
  <si>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</si>
  <si>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</si>
  <si>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</si>
  <si>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</si>
  <si>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</si>
  <si>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</si>
  <si>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</si>
  <si>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</si>
  <si>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</si>
  <si>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</si>
  <si>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</si>
  <si>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</si>
  <si>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</si>
  <si>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</si>
  <si>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</si>
  <si>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</si>
  <si>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</si>
  <si>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</si>
  <si>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</si>
  <si>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</si>
  <si>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</si>
  <si>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</si>
  <si>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</si>
  <si>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</si>
  <si>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</si>
  <si>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</si>
  <si>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</si>
  <si>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</si>
  <si>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</si>
  <si>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</si>
  <si>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</si>
  <si>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</si>
  <si>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</si>
  <si>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</si>
  <si>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</si>
  <si>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</si>
  <si>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</si>
  <si>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</si>
  <si>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</si>
  <si>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</si>
  <si>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</si>
  <si>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</si>
  <si>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</si>
  <si>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</si>
  <si>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</si>
  <si>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</si>
  <si>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</si>
  <si>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</si>
  <si>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</si>
  <si>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</si>
  <si>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</si>
  <si>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</si>
  <si>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</si>
  <si>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</si>
  <si>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</si>
  <si>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</si>
  <si>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</si>
  <si>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</si>
  <si>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</si>
  <si>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</si>
  <si>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</si>
  <si>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</si>
  <si>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</si>
  <si>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</si>
  <si>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</si>
  <si>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</si>
  <si>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</si>
  <si>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</si>
  <si>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</si>
  <si>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</si>
  <si>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</si>
  <si>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</si>
  <si>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</si>
  <si>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</si>
  <si>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</si>
  <si>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</si>
  <si>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</si>
  <si>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</si>
  <si>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</si>
  <si>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</si>
  <si>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</si>
  <si>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</si>
  <si>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</si>
  <si>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</si>
  <si>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</si>
  <si>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</si>
  <si>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</si>
  <si>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</si>
  <si>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</si>
  <si>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</si>
  <si>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</si>
  <si>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</si>
  <si>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</si>
  <si>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</si>
  <si>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</si>
  <si>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</si>
  <si>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</si>
  <si>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</si>
  <si>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</si>
  <si>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</si>
  <si>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</si>
  <si>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</si>
  <si>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</si>
  <si>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</si>
  <si>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</si>
  <si>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</si>
  <si>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</si>
  <si>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</si>
  <si>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</si>
  <si>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</si>
  <si>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</si>
  <si>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</si>
  <si>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</si>
  <si>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</si>
  <si>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</si>
  <si>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</si>
  <si>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</si>
  <si>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</si>
  <si>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</si>
  <si>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</si>
  <si>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</si>
  <si>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</si>
  <si>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</si>
  <si>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</si>
  <si>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</si>
  <si>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</si>
  <si>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</si>
  <si>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</si>
  <si>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</si>
  <si>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</si>
  <si>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</si>
  <si>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</si>
  <si>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</si>
  <si>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</si>
  <si>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</si>
  <si>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</si>
  <si>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</si>
  <si>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</si>
  <si>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</si>
  <si>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</si>
  <si>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</si>
  <si>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</si>
  <si>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</si>
  <si>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</si>
  <si>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</si>
  <si>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</si>
  <si>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</si>
  <si>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</si>
  <si>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</si>
  <si>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</si>
  <si>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</si>
  <si>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</si>
  <si>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</si>
  <si>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</si>
  <si>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</si>
  <si>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</si>
  <si>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</si>
  <si>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</si>
  <si>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</si>
  <si>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</si>
  <si>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</si>
  <si>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</si>
  <si>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</si>
  <si>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</si>
  <si>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</si>
  <si>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</si>
  <si>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</si>
  <si>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</si>
  <si>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</si>
  <si>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</si>
  <si>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</si>
  <si>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</si>
  <si>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</si>
  <si>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</si>
  <si>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</si>
  <si>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</si>
  <si>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</si>
  <si>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</si>
  <si>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</si>
  <si>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</si>
  <si>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</si>
  <si>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</si>
  <si>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</si>
  <si>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</si>
  <si>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</si>
  <si>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</si>
  <si>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</si>
  <si>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</si>
  <si>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</si>
  <si>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</si>
  <si>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</si>
  <si>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</si>
  <si>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</si>
  <si>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</si>
  <si>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</si>
  <si>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</si>
  <si>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</si>
  <si>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</si>
  <si>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</si>
  <si>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</si>
  <si>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</si>
  <si>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</si>
  <si>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</si>
  <si>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</si>
  <si>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</si>
  <si>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</si>
  <si>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</si>
  <si>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</si>
  <si>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</si>
  <si>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</si>
  <si>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</si>
  <si>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</si>
  <si>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</si>
  <si>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</si>
  <si>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</si>
  <si>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</si>
  <si>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</si>
  <si>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</si>
  <si>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</si>
  <si>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</si>
  <si>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</si>
  <si>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</si>
  <si>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</si>
  <si>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</si>
  <si>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</si>
  <si>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</si>
  <si>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</si>
  <si>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</si>
  <si>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</si>
  <si>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</si>
  <si>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</si>
  <si>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</si>
  <si>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</si>
  <si>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</si>
  <si>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</si>
  <si>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</si>
  <si>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</si>
  <si>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</si>
  <si>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</si>
  <si>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</si>
  <si>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</si>
  <si>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</si>
  <si>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</si>
  <si>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</si>
  <si>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</si>
  <si>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</si>
  <si>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</si>
  <si>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</si>
  <si>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</si>
  <si>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</si>
  <si>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</si>
  <si>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</si>
  <si>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</si>
  <si>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</si>
  <si>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</si>
  <si>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</si>
  <si>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</si>
  <si>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</si>
  <si>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</si>
  <si>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</si>
  <si>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</si>
  <si>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</si>
  <si>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</si>
  <si>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</si>
  <si>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</si>
  <si>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</si>
  <si>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</si>
  <si>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</si>
  <si>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</si>
  <si>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</si>
  <si>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</si>
  <si>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</si>
  <si>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</si>
  <si>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</si>
  <si>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</si>
  <si>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</si>
  <si>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</si>
  <si>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</si>
  <si>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</si>
  <si>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</si>
  <si>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</si>
  <si>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</si>
  <si>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</si>
  <si>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</si>
  <si>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</si>
  <si>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</si>
  <si>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</si>
  <si>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</si>
  <si>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</si>
  <si>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</si>
  <si>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</si>
  <si>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</si>
  <si>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</si>
  <si>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</si>
  <si>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</si>
  <si>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</si>
  <si>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</si>
  <si>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</si>
  <si>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</si>
  <si>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</si>
  <si>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</si>
  <si>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</si>
  <si>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</si>
  <si>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</si>
  <si>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</si>
  <si>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</si>
  <si>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</si>
  <si>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</si>
  <si>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</si>
  <si>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</si>
  <si>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</si>
  <si>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</si>
  <si>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</si>
  <si>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</si>
  <si>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</si>
  <si>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</si>
  <si>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</si>
  <si>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</si>
  <si>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</si>
  <si>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</si>
  <si>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</si>
  <si>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</si>
  <si>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</si>
  <si>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</si>
  <si>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</si>
  <si>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</si>
  <si>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</si>
  <si>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</si>
  <si>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</si>
  <si>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</si>
  <si>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</si>
  <si>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</si>
  <si>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</si>
  <si>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</si>
  <si>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</si>
  <si>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</si>
  <si>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</si>
  <si>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</si>
  <si>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</si>
  <si>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</si>
  <si>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</si>
  <si>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</si>
  <si>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</si>
  <si>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</si>
  <si>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</si>
  <si>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</si>
  <si>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</si>
  <si>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</si>
  <si>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</si>
  <si>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</si>
  <si>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</si>
  <si>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</si>
  <si>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</si>
  <si>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</si>
  <si>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</si>
  <si>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</si>
  <si>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</si>
  <si>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</si>
  <si>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</si>
  <si>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</si>
  <si>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</si>
  <si>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</si>
  <si>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</si>
  <si>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</si>
  <si>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</si>
  <si>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</si>
  <si>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</si>
  <si>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</si>
  <si>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</si>
  <si>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</si>
  <si>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</si>
  <si>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</si>
  <si>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</si>
  <si>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</si>
  <si>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</si>
  <si>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</si>
  <si>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</si>
  <si>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</si>
  <si>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</si>
  <si>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</si>
  <si>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</si>
  <si>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</si>
  <si>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</si>
  <si>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</si>
  <si>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</si>
  <si>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</si>
  <si>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</si>
  <si>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</si>
  <si>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</si>
  <si>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</si>
  <si>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</si>
  <si>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</si>
  <si>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</si>
  <si>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</si>
  <si>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</si>
  <si>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</si>
  <si>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</si>
  <si>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</si>
  <si>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</si>
  <si>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</si>
  <si>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</si>
  <si>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</si>
  <si>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</si>
  <si>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</si>
  <si>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</si>
  <si>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</si>
  <si>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</si>
  <si>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</si>
  <si>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</si>
  <si>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</si>
  <si>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</si>
  <si>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</si>
  <si>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</si>
  <si>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</si>
  <si>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</si>
  <si>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</si>
  <si>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</si>
  <si>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</si>
  <si>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</si>
  <si>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</si>
  <si>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</si>
  <si>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</si>
  <si>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</si>
  <si>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</si>
  <si>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</si>
  <si>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</si>
  <si>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</si>
  <si>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</si>
  <si>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</si>
  <si>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</si>
  <si>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</si>
  <si>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</si>
  <si>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</si>
  <si>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</si>
  <si>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</si>
  <si>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</si>
  <si>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</si>
  <si>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</si>
  <si>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</si>
  <si>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</si>
  <si>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</si>
  <si>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</si>
  <si>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</si>
  <si>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</si>
  <si>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</si>
  <si>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</si>
  <si>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</si>
  <si>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</si>
  <si>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</si>
  <si>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</si>
  <si>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</si>
  <si>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</si>
  <si>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</si>
  <si>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</si>
  <si>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</si>
  <si>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</si>
  <si>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</si>
  <si>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</si>
  <si>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</si>
  <si>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</si>
  <si>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</si>
  <si>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</si>
  <si>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</si>
  <si>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</si>
  <si>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</si>
  <si>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</si>
  <si>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</si>
  <si>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</si>
  <si>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</si>
  <si>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</si>
  <si>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</si>
  <si>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</si>
  <si>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</si>
  <si>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</si>
  <si>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</si>
  <si>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</si>
  <si>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</si>
  <si>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</si>
  <si>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</si>
  <si>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</si>
  <si>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</si>
  <si>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</si>
  <si>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</si>
  <si>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</si>
  <si>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</si>
  <si>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</si>
  <si>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</si>
  <si>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</si>
  <si>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</si>
  <si>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</si>
  <si>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</si>
  <si>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</si>
  <si>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</si>
  <si>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</si>
  <si>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</si>
  <si>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</si>
  <si>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</si>
  <si>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</si>
  <si>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</si>
  <si>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</si>
  <si>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</si>
  <si>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</si>
  <si>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</si>
  <si>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</si>
  <si>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</si>
  <si>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</si>
  <si>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</si>
  <si>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</si>
  <si>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</si>
  <si>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</si>
  <si>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</si>
  <si>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</si>
  <si>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</si>
  <si>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</si>
  <si>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</si>
  <si>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</si>
  <si>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</si>
  <si>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</si>
  <si>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</si>
  <si>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</si>
  <si>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</si>
  <si>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</si>
  <si>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</si>
  <si>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</si>
  <si>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</si>
  <si>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</si>
  <si>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</si>
  <si>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</si>
  <si>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</si>
  <si>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</si>
  <si>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</si>
  <si>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</si>
  <si>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</si>
  <si>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</si>
  <si>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</si>
  <si>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</si>
  <si>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</si>
  <si>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</si>
  <si>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</si>
  <si>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</si>
  <si>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</si>
  <si>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</si>
  <si>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</si>
  <si>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</si>
  <si>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</si>
  <si>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</si>
  <si>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</si>
  <si>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</si>
  <si>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</si>
  <si>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</si>
  <si>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</si>
  <si>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</si>
  <si>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</si>
  <si>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</si>
  <si>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</si>
  <si>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</si>
  <si>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</si>
  <si>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</si>
  <si>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</si>
  <si>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</si>
  <si>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</si>
  <si>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</si>
  <si>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</si>
  <si>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</si>
  <si>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</si>
  <si>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</si>
  <si>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</si>
  <si>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</si>
  <si>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</si>
  <si>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</si>
  <si>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</si>
  <si>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</si>
  <si>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</si>
  <si>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</si>
  <si>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</si>
  <si>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</si>
  <si>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</si>
  <si>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</si>
  <si>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</si>
  <si>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</si>
  <si>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</si>
  <si>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</si>
  <si>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</si>
  <si>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</si>
  <si>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</si>
  <si>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</si>
  <si>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</si>
  <si>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</si>
  <si>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</si>
  <si>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</si>
  <si>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</si>
  <si>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</si>
  <si>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</si>
  <si>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</si>
  <si>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</si>
  <si>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</si>
  <si>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</si>
  <si>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</si>
  <si>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</si>
  <si>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</si>
  <si>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</si>
  <si>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</si>
  <si>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</si>
  <si>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</si>
  <si>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</si>
  <si>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</si>
  <si>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</si>
  <si>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</si>
  <si>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</si>
  <si>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</si>
  <si>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</si>
  <si>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</si>
  <si>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</si>
  <si>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</si>
  <si>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</si>
  <si>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</si>
  <si>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</si>
  <si>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</si>
  <si>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</si>
  <si>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</si>
  <si>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</si>
  <si>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</si>
  <si>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</si>
  <si>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</si>
  <si>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</si>
  <si>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</si>
  <si>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</si>
  <si>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</si>
  <si>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</si>
  <si>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</si>
  <si>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</si>
  <si>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</si>
  <si>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</si>
  <si>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</si>
  <si>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</si>
  <si>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</si>
  <si>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</si>
  <si>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</si>
  <si>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</si>
  <si>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</si>
  <si>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</si>
  <si>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</si>
  <si>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</si>
  <si>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</si>
  <si>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</si>
  <si>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</si>
  <si>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</si>
  <si>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</si>
  <si>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</si>
  <si>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</si>
  <si>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</si>
  <si>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</si>
  <si>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</si>
  <si>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</si>
  <si>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</si>
  <si>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</si>
  <si>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</si>
  <si>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</si>
  <si>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</si>
  <si>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</si>
  <si>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</si>
  <si>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</si>
  <si>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</si>
  <si>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</si>
  <si>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</si>
  <si>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</si>
  <si>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</si>
  <si>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</si>
  <si>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</si>
  <si>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</si>
  <si>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</si>
  <si>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</si>
  <si>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</si>
  <si>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</si>
  <si>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</si>
  <si>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</si>
  <si>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</si>
  <si>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</si>
  <si>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</si>
  <si>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</si>
  <si>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</si>
  <si>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</si>
  <si>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</si>
  <si>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</si>
  <si>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</si>
  <si>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</si>
  <si>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</si>
  <si>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</si>
  <si>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</si>
  <si>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</si>
  <si>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</si>
  <si>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</si>
  <si>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</si>
  <si>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</si>
  <si>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</si>
  <si>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</si>
  <si>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</si>
  <si>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</si>
  <si>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</si>
  <si>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</si>
  <si>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</si>
  <si>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</si>
  <si>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</si>
  <si>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</si>
  <si>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</si>
  <si>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</si>
  <si>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</si>
  <si>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</si>
  <si>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</si>
  <si>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</si>
  <si>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</si>
  <si>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</si>
  <si>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</si>
  <si>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</si>
  <si>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</si>
  <si>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</si>
  <si>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</si>
  <si>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</si>
  <si>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</si>
  <si>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</si>
  <si>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</si>
  <si>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</si>
  <si>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</si>
  <si>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</si>
  <si>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</si>
  <si>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</si>
  <si>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</si>
  <si>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</si>
  <si>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</si>
  <si>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</si>
  <si>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</si>
  <si>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</si>
  <si>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</si>
  <si>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</si>
  <si>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</si>
  <si>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</si>
  <si>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</si>
  <si>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</si>
  <si>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</si>
  <si>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</si>
  <si>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</si>
  <si>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</si>
  <si>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</si>
  <si>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</si>
  <si>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</si>
  <si>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</si>
  <si>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</si>
  <si>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</si>
  <si>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</si>
  <si>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</si>
  <si>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</si>
  <si>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</si>
  <si>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</si>
  <si>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</si>
  <si>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</si>
  <si>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</si>
  <si>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</si>
  <si>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</si>
  <si>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</si>
  <si>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</si>
  <si>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</si>
  <si>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</si>
  <si>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</si>
  <si>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</si>
  <si>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</si>
  <si>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</si>
  <si>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</si>
  <si>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</si>
  <si>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</si>
  <si>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</si>
  <si>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</si>
  <si>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</si>
  <si>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</si>
  <si>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</si>
  <si>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</si>
  <si>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</si>
  <si>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</si>
  <si>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</si>
  <si>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</si>
  <si>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</si>
  <si>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</si>
  <si>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</si>
  <si>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</si>
  <si>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</si>
  <si>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</si>
  <si>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</si>
  <si>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</si>
  <si>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</si>
  <si>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</si>
  <si>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</si>
  <si>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</si>
  <si>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</si>
  <si>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</si>
  <si>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</si>
  <si>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</si>
  <si>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</si>
  <si>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</si>
  <si>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</si>
  <si>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</si>
  <si>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</si>
  <si>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</si>
  <si>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</si>
  <si>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</si>
  <si>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</si>
  <si>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</si>
  <si>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</si>
  <si>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</si>
  <si>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</si>
  <si>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</si>
  <si>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</si>
  <si>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</si>
  <si>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</si>
  <si>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</si>
  <si>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</si>
  <si>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</si>
  <si>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</si>
  <si>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</si>
  <si>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</si>
  <si>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</si>
  <si>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</si>
  <si>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</si>
  <si>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</si>
  <si>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</si>
  <si>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</si>
  <si>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</si>
  <si>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</si>
  <si>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</si>
  <si>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</si>
  <si>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</si>
  <si>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</si>
  <si>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</si>
  <si>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</si>
  <si>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</si>
  <si>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</si>
  <si>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</si>
  <si>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</si>
  <si>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</si>
  <si>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</si>
  <si>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</si>
  <si>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</si>
  <si>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</si>
  <si>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</si>
  <si>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</si>
  <si>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</si>
  <si>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</si>
  <si>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</si>
  <si>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</si>
  <si>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</si>
  <si>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</si>
  <si>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</si>
  <si>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</si>
  <si>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</si>
  <si>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</si>
  <si>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</si>
  <si>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</si>
  <si>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</si>
  <si>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</si>
  <si>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</si>
  <si>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</si>
  <si>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</si>
  <si>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</si>
  <si>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</si>
  <si>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</si>
  <si>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</si>
  <si>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</si>
  <si>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</si>
  <si>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</si>
  <si>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</si>
  <si>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</si>
  <si>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</si>
  <si>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</si>
  <si>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</si>
  <si>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</si>
  <si>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</si>
  <si>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</si>
  <si>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</si>
  <si>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</si>
  <si>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</si>
  <si>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</si>
  <si>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</si>
  <si>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</si>
  <si>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</si>
  <si>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</si>
  <si>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</si>
  <si>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</si>
  <si>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</si>
  <si>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</si>
  <si>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</si>
  <si>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</si>
  <si>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</si>
  <si>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</si>
  <si>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</si>
  <si>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</si>
  <si>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</si>
  <si>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</si>
  <si>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</si>
  <si>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</si>
  <si>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</si>
  <si>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</si>
  <si>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</si>
  <si>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</si>
  <si>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</si>
  <si>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</si>
  <si>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</si>
  <si>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</si>
  <si>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</si>
  <si>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</si>
  <si>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</si>
  <si>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</si>
  <si>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</si>
  <si>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</si>
  <si>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</si>
  <si>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</si>
  <si>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</si>
  <si>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</si>
  <si>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</si>
  <si>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</si>
  <si>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</si>
  <si>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</si>
  <si>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</si>
  <si>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</si>
  <si>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</si>
  <si>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</si>
  <si>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</si>
  <si>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</si>
  <si>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</si>
  <si>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</si>
  <si>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</si>
  <si>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</si>
  <si>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</si>
  <si>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</si>
  <si>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</si>
  <si>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</si>
  <si>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</si>
  <si>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</si>
  <si>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</si>
  <si>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</si>
  <si>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</si>
  <si>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</si>
  <si>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</si>
  <si>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</si>
  <si>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</si>
  <si>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</si>
  <si>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</si>
  <si>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</si>
  <si>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</si>
  <si>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</si>
  <si>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</si>
  <si>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</si>
  <si>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</si>
  <si>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</si>
  <si>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</si>
  <si>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</si>
  <si>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</si>
  <si>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</si>
  <si>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</si>
  <si>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</si>
  <si>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</si>
  <si>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</si>
  <si>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</si>
  <si>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</si>
  <si>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</si>
  <si>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</si>
  <si>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</si>
  <si>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</si>
  <si>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</si>
  <si>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</si>
  <si>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</si>
  <si>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</si>
  <si>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</si>
  <si>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</si>
  <si>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</si>
  <si>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</si>
  <si>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</si>
  <si>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</si>
  <si>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</si>
  <si>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</si>
  <si>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</si>
  <si>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</si>
  <si>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</si>
  <si>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</si>
  <si>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</si>
  <si>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</si>
  <si>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</si>
  <si>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</si>
  <si>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</si>
  <si>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</si>
  <si>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</si>
  <si>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</si>
  <si>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</si>
  <si>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</si>
  <si>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</si>
  <si>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</si>
  <si>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</si>
  <si>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</si>
  <si>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</si>
  <si>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</si>
  <si>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</si>
  <si>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</si>
  <si>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</si>
  <si>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</si>
  <si>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</si>
  <si>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</si>
  <si>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</si>
  <si>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</si>
  <si>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</si>
  <si>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</si>
  <si>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</si>
  <si>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</si>
  <si>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</si>
  <si>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</si>
  <si>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</si>
  <si>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</si>
  <si>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</si>
  <si>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</si>
  <si>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</si>
  <si>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</si>
  <si>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</si>
  <si>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</si>
  <si>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</si>
  <si>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</si>
  <si>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</si>
  <si>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</si>
  <si>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</si>
  <si>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</si>
  <si>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</si>
  <si>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</si>
  <si>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</si>
  <si>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</si>
  <si>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</si>
  <si>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</si>
  <si>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</si>
  <si>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</si>
  <si>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</si>
  <si>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</si>
  <si>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</si>
  <si>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</si>
  <si>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</si>
  <si>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</si>
  <si>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</si>
  <si>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</si>
  <si>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</si>
  <si>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</si>
  <si>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</si>
  <si>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</si>
  <si>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</si>
  <si>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</si>
  <si>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</si>
  <si>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</si>
  <si>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</si>
  <si>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</si>
  <si>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</si>
  <si>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</si>
  <si>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</si>
  <si>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</si>
  <si>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</si>
  <si>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</si>
  <si>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</si>
  <si>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</si>
  <si>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</si>
  <si>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</si>
  <si>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</si>
  <si>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</si>
  <si>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</si>
  <si>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</si>
  <si>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</si>
  <si>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</si>
  <si>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</si>
  <si>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</si>
  <si>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</si>
  <si>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</si>
  <si>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</si>
  <si>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</si>
  <si>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</si>
  <si>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</si>
  <si>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</si>
  <si>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</si>
  <si>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</si>
  <si>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</si>
  <si>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</si>
  <si>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</si>
  <si>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</si>
  <si>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</si>
  <si>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</si>
  <si>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</si>
  <si>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</si>
  <si>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</si>
  <si>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</si>
  <si>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</si>
  <si>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</si>
  <si>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</si>
  <si>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</si>
  <si>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</si>
  <si>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</si>
  <si>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</si>
  <si>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</si>
  <si>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</si>
  <si>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</si>
  <si>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</si>
  <si>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</si>
  <si>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</si>
  <si>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</si>
  <si>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</si>
  <si>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</si>
  <si>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</si>
  <si>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</si>
  <si>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</si>
  <si>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</si>
  <si>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</si>
  <si>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</si>
  <si>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</si>
  <si>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</si>
  <si>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</si>
  <si>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</si>
  <si>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</si>
  <si>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</si>
  <si>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</si>
  <si>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</si>
  <si>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</si>
  <si>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</si>
  <si>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</si>
  <si>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</si>
  <si>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</si>
  <si>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</si>
  <si>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</si>
  <si>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</si>
  <si>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</si>
  <si>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</si>
  <si>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</si>
  <si>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</si>
  <si>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</si>
  <si>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</si>
  <si>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</si>
  <si>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</si>
  <si>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</si>
  <si>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</si>
  <si>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</si>
  <si>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</si>
  <si>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</si>
  <si>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</si>
  <si>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</si>
  <si>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</si>
  <si>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</si>
  <si>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</si>
  <si>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</si>
  <si>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</si>
  <si>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</si>
  <si>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</si>
  <si>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</si>
  <si>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</si>
  <si>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</si>
  <si>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</si>
  <si>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</si>
  <si>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</si>
  <si>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</si>
  <si>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</si>
  <si>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</si>
  <si>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</si>
  <si>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</si>
  <si>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</si>
  <si>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</si>
  <si>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</si>
  <si>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</si>
  <si>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</si>
  <si>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</si>
  <si>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</si>
  <si>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</si>
  <si>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</si>
  <si>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</si>
  <si>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</si>
  <si>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</si>
  <si>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</si>
  <si>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</si>
  <si>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</si>
  <si>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</si>
  <si>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</si>
  <si>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</si>
  <si>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</si>
  <si>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</si>
  <si>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</si>
  <si>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</si>
  <si>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</si>
  <si>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</si>
  <si>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</si>
  <si>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</si>
  <si>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</si>
  <si>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</si>
  <si>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</si>
  <si>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</si>
  <si>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</si>
  <si>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</si>
  <si>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</si>
  <si>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</si>
  <si>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</si>
  <si>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</si>
  <si>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</si>
  <si>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</si>
  <si>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</si>
  <si>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</si>
  <si>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</si>
  <si>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</si>
  <si>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</si>
  <si>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</si>
  <si>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</si>
  <si>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</si>
  <si>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</si>
  <si>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</si>
  <si>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</si>
  <si>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</si>
  <si>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</si>
  <si>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</si>
  <si>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</si>
  <si>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</si>
  <si>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</si>
  <si>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</si>
  <si>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</si>
  <si>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</si>
  <si>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</si>
  <si>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</si>
  <si>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</si>
  <si>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</si>
  <si>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</si>
  <si>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</si>
  <si>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</si>
  <si>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</si>
  <si>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</si>
  <si>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</si>
  <si>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</si>
  <si>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</si>
  <si>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</si>
  <si>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</si>
  <si>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</si>
  <si>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</si>
  <si>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</si>
  <si>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</si>
  <si>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</si>
  <si>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</si>
  <si>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</si>
  <si>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</si>
  <si>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</si>
  <si>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</si>
  <si>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</si>
  <si>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</si>
  <si>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</si>
  <si>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</si>
  <si>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</si>
  <si>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</si>
  <si>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</si>
  <si>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</si>
  <si>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</si>
  <si>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</si>
  <si>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</si>
  <si>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</si>
  <si>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</si>
  <si>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</si>
  <si>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</si>
  <si>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</si>
  <si>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</si>
  <si>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</si>
  <si>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</si>
  <si>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</si>
  <si>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</si>
  <si>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</si>
  <si>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</si>
  <si>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</si>
  <si>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</si>
  <si>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</si>
  <si>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</si>
  <si>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</si>
  <si>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</si>
  <si>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</si>
  <si>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</si>
  <si>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</si>
  <si>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</si>
  <si>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</si>
  <si>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</si>
  <si>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</si>
  <si>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</si>
  <si>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</si>
  <si>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</si>
  <si>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</si>
  <si>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</si>
  <si>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</si>
  <si>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</si>
  <si>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</si>
  <si>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</si>
  <si>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</si>
  <si>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</si>
  <si>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</si>
  <si>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</si>
  <si>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</si>
  <si>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</si>
  <si>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</si>
  <si>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</si>
  <si>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</si>
  <si>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</si>
  <si>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</si>
  <si>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</si>
  <si>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</si>
  <si>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</si>
  <si>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</si>
  <si>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</si>
  <si>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</si>
  <si>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</si>
  <si>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</si>
  <si>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</si>
  <si>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</si>
  <si>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</si>
  <si>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</si>
  <si>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</si>
  <si>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</si>
  <si>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</si>
  <si>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</si>
  <si>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</si>
  <si>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</si>
  <si>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</si>
  <si>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</si>
  <si>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</si>
  <si>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</si>
  <si>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</si>
  <si>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</si>
  <si>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</si>
  <si>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</si>
  <si>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</si>
  <si>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</si>
  <si>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</si>
  <si>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</si>
  <si>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</si>
  <si>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</si>
  <si>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</si>
  <si>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</si>
  <si>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</si>
  <si>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</si>
  <si>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</si>
  <si>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</si>
  <si>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</si>
  <si>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</si>
  <si>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</si>
  <si>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</si>
  <si>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</si>
  <si>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</si>
  <si>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</si>
  <si>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</si>
  <si>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</si>
  <si>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</si>
  <si>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</si>
  <si>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</si>
  <si>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</si>
  <si>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</si>
  <si>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</si>
  <si>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</si>
  <si>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</si>
  <si>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</si>
  <si>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</si>
  <si>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</si>
  <si>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</si>
  <si>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</si>
  <si>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</si>
  <si>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</si>
  <si>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</si>
  <si>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</si>
  <si>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</si>
  <si>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</si>
  <si>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</si>
  <si>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</si>
  <si>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</si>
  <si>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</si>
  <si>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</si>
  <si>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</si>
  <si>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</si>
  <si>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</si>
  <si>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</si>
  <si>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</si>
  <si>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</si>
  <si>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</si>
  <si>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</si>
  <si>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</si>
  <si>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</si>
  <si>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</si>
  <si>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</si>
  <si>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</si>
  <si>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</si>
  <si>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</si>
  <si>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</si>
  <si>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</si>
  <si>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</si>
  <si>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</si>
  <si>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</si>
  <si>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</si>
  <si>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</si>
  <si>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</si>
  <si>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</si>
  <si>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</si>
  <si>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</si>
  <si>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</si>
  <si>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</si>
  <si>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</si>
  <si>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</si>
  <si>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</si>
  <si>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</si>
  <si>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</si>
  <si>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</si>
  <si>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</si>
  <si>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</si>
  <si>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</si>
  <si>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</si>
  <si>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</si>
  <si>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</si>
  <si>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</si>
  <si>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</si>
  <si>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</si>
  <si>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</si>
  <si>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</si>
  <si>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</si>
  <si>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</si>
  <si>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</si>
  <si>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</si>
  <si>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</si>
  <si>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</si>
  <si>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</si>
  <si>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</si>
  <si>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</si>
  <si>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</si>
  <si>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</si>
  <si>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</si>
  <si>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</si>
  <si>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</si>
  <si>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</si>
  <si>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</si>
  <si>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</si>
  <si>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</si>
  <si>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</si>
  <si>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</si>
  <si>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</si>
  <si>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</si>
  <si>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</si>
  <si>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</si>
  <si>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</si>
  <si>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</si>
  <si>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</si>
  <si>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</si>
  <si>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</si>
  <si>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</si>
  <si>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</si>
  <si>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</si>
  <si>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</si>
  <si>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</si>
  <si>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</si>
  <si>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</si>
  <si>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</si>
  <si>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</si>
  <si>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</si>
  <si>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</si>
  <si>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</si>
  <si>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</si>
  <si>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</si>
  <si>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</si>
  <si>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</si>
  <si>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</si>
  <si>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</si>
  <si>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</si>
  <si>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</si>
  <si>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</si>
  <si>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</si>
  <si>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</si>
  <si>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</si>
  <si>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</si>
  <si>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</si>
  <si>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</si>
  <si>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</si>
  <si>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</si>
  <si>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</si>
  <si>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</si>
  <si>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</si>
  <si>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</si>
  <si>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</si>
  <si>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</si>
  <si>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</si>
  <si>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</si>
  <si>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</si>
  <si>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</si>
  <si>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</si>
  <si>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</si>
  <si>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</si>
  <si>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</si>
  <si>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</si>
  <si>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</si>
  <si>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</si>
  <si>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</si>
  <si>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</si>
  <si>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</si>
  <si>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</si>
  <si>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</si>
  <si>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</si>
  <si>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</si>
  <si>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</si>
  <si>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</si>
  <si>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</si>
  <si>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</si>
  <si>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</si>
  <si>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</si>
  <si>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</si>
  <si>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</si>
  <si>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</si>
  <si>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</si>
  <si>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</si>
  <si>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</si>
  <si>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</si>
  <si>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</si>
  <si>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</si>
  <si>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</si>
  <si>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</si>
  <si>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</si>
  <si>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</si>
  <si>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</si>
  <si>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</si>
  <si>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</si>
  <si>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</si>
  <si>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</si>
  <si>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</si>
  <si>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</si>
  <si>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</si>
  <si>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</si>
  <si>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</si>
  <si>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</si>
  <si>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</si>
  <si>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</si>
  <si>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</si>
  <si>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</si>
  <si>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</si>
  <si>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</si>
  <si>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</si>
  <si>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</si>
  <si>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</si>
  <si>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</si>
  <si>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</si>
  <si>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</si>
  <si>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</si>
  <si>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</si>
  <si>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</si>
  <si>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</si>
  <si>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</si>
  <si>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</si>
  <si>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</si>
  <si>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</si>
  <si>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</si>
  <si>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</si>
  <si>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</si>
  <si>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</si>
  <si>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</si>
  <si>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</si>
  <si>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</si>
  <si>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</si>
  <si>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</si>
  <si>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</si>
  <si>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</si>
  <si>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</si>
  <si>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</si>
  <si>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</si>
  <si>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</si>
  <si>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</si>
  <si>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</si>
  <si>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</si>
  <si>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</si>
  <si>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</si>
  <si>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</si>
  <si>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</si>
  <si>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</si>
  <si>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</si>
  <si>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</si>
  <si>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</si>
  <si>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</si>
  <si>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</si>
  <si>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</si>
  <si>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</si>
  <si>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</si>
  <si>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</si>
  <si>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</si>
  <si>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</si>
  <si>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</si>
  <si>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</si>
  <si>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</si>
  <si>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</si>
  <si>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</si>
  <si>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</si>
  <si>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</si>
  <si>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</si>
  <si>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</si>
  <si>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</si>
  <si>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</si>
  <si>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</si>
  <si>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</si>
  <si>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</si>
  <si>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</si>
  <si>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</si>
  <si>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</si>
  <si>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</si>
  <si>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</si>
  <si>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</si>
  <si>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</si>
  <si>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</si>
  <si>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</si>
  <si>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</si>
  <si>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</si>
  <si>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</si>
  <si>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</si>
  <si>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</si>
  <si>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</si>
  <si>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</si>
  <si>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</si>
  <si>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</si>
  <si>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</si>
  <si>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</si>
  <si>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</si>
  <si>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</si>
  <si>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</si>
  <si>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</si>
  <si>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</si>
  <si>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</si>
  <si>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</si>
  <si>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</si>
  <si>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</si>
  <si>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</si>
  <si>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</si>
  <si>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</si>
  <si>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</si>
  <si>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</si>
  <si>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</si>
  <si>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</si>
  <si>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</si>
  <si>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</si>
  <si>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</si>
  <si>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</si>
  <si>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</si>
  <si>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</si>
  <si>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</si>
  <si>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</si>
  <si>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</si>
  <si>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</si>
  <si>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</si>
  <si>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</si>
  <si>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</si>
  <si>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</si>
  <si>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</si>
  <si>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</si>
  <si>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</si>
  <si>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</si>
  <si>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</si>
  <si>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</si>
  <si>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</si>
  <si>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</si>
  <si>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</si>
  <si>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</si>
  <si>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</si>
  <si>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</si>
  <si>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</si>
  <si>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</si>
  <si>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</si>
  <si>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</si>
  <si>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</si>
  <si>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</si>
  <si>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</si>
  <si>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</si>
  <si>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</si>
  <si>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</si>
  <si>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</si>
  <si>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</si>
  <si>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</si>
  <si>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</si>
  <si>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</si>
  <si>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</si>
  <si>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</si>
  <si>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</si>
  <si>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</si>
  <si>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</si>
  <si>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</si>
  <si>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</si>
  <si>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</si>
  <si>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</si>
  <si>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</si>
  <si>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</si>
  <si>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</si>
  <si>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</si>
  <si>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</si>
  <si>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</si>
  <si>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</si>
  <si>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</si>
  <si>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</si>
  <si>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</si>
  <si>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</si>
  <si>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</si>
  <si>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</si>
  <si>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</si>
  <si>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</si>
  <si>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</si>
  <si>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</si>
  <si>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</si>
  <si>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</si>
  <si>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</si>
  <si>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</si>
  <si>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</si>
  <si>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</si>
  <si>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</si>
  <si>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</si>
  <si>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</si>
  <si>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</si>
  <si>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</si>
  <si>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</si>
  <si>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</si>
  <si>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</si>
  <si>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</si>
  <si>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</si>
  <si>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</si>
  <si>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</si>
  <si>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</si>
  <si>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</si>
  <si>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</si>
  <si>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</si>
  <si>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</si>
  <si>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</si>
  <si>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</si>
  <si>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</si>
  <si>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</si>
  <si>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</si>
  <si>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</si>
  <si>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</si>
  <si>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</si>
  <si>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</si>
  <si>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</si>
  <si>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</si>
  <si>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</si>
  <si>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</si>
  <si>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</si>
  <si>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</si>
  <si>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</si>
  <si>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</si>
  <si>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</si>
  <si>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</si>
  <si>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</si>
  <si>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</si>
  <si>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</si>
  <si>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</si>
  <si>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</si>
  <si>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</si>
  <si>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</si>
  <si>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</si>
  <si>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</si>
  <si>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</si>
  <si>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</si>
  <si>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</si>
  <si>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</si>
  <si>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</si>
  <si>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</si>
  <si>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</si>
  <si>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</si>
  <si>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</si>
  <si>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</si>
  <si>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</si>
  <si>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</si>
  <si>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</si>
  <si>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</si>
  <si>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</si>
  <si>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</si>
  <si>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</si>
  <si>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</si>
  <si>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</si>
  <si>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</si>
  <si>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</si>
  <si>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</si>
  <si>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</si>
  <si>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</si>
  <si>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</si>
  <si>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</si>
  <si>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</si>
  <si>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</si>
  <si>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</si>
  <si>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</si>
  <si>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</si>
  <si>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</si>
  <si>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</si>
  <si>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</si>
  <si>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</si>
  <si>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</si>
  <si>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</si>
  <si>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</si>
  <si>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</si>
  <si>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</si>
  <si>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</si>
  <si>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</si>
  <si>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</si>
  <si>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</si>
  <si>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</si>
  <si>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</si>
  <si>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</si>
  <si>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</si>
  <si>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</si>
  <si>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</si>
  <si>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</si>
  <si>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</si>
  <si>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</si>
  <si>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</si>
  <si>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</si>
  <si>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</si>
  <si>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</si>
  <si>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</si>
  <si>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</si>
  <si>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</si>
  <si>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</si>
  <si>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</si>
  <si>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</si>
  <si>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</si>
  <si>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</si>
  <si>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</si>
  <si>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</si>
  <si>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</si>
  <si>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</si>
  <si>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</si>
  <si>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</si>
  <si>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</si>
  <si>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</si>
  <si>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</si>
  <si>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</si>
  <si>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</si>
  <si>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</si>
  <si>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</si>
  <si>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</si>
  <si>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</si>
  <si>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</si>
  <si>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</si>
  <si>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</si>
  <si>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</si>
  <si>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</si>
  <si>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</si>
  <si>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</si>
  <si>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</si>
  <si>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</si>
  <si>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</si>
  <si>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</si>
  <si>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</si>
  <si>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</si>
  <si>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</si>
  <si>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</si>
  <si>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</si>
  <si>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</si>
  <si>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</si>
  <si>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</si>
  <si>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</si>
  <si>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</si>
  <si>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</si>
  <si>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</si>
  <si>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</si>
  <si>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</si>
  <si>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</si>
  <si>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</si>
  <si>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</si>
  <si>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</si>
  <si>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</si>
  <si>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</si>
  <si>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</si>
  <si>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</si>
  <si>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</si>
  <si>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</si>
  <si>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</si>
  <si>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</si>
  <si>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</si>
  <si>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</si>
  <si>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</si>
  <si>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</si>
  <si>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</si>
  <si>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</si>
  <si>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</si>
  <si>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</si>
  <si>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</si>
  <si>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</si>
  <si>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</si>
  <si>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</si>
  <si>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</si>
  <si>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</si>
  <si>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</si>
  <si>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</si>
  <si>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</si>
  <si>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</si>
  <si>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</si>
  <si>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</si>
  <si>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</si>
  <si>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</si>
  <si>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</si>
  <si>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</si>
  <si>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</si>
  <si>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</si>
  <si>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</si>
  <si>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</si>
  <si>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</si>
  <si>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</si>
  <si>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</si>
  <si>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</si>
  <si>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</si>
  <si>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</si>
  <si>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</si>
  <si>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</si>
  <si>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</si>
  <si>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</si>
  <si>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</si>
  <si>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</si>
  <si>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</si>
  <si>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</si>
  <si>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</si>
  <si>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</si>
  <si>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</si>
  <si>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</si>
  <si>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</si>
  <si>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</si>
  <si>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</si>
  <si>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</si>
  <si>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</si>
  <si>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</si>
  <si>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</si>
  <si>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</si>
  <si>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</si>
  <si>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</si>
  <si>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</si>
  <si>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</si>
  <si>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</si>
  <si>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</si>
  <si>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</si>
  <si>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</si>
  <si>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</si>
  <si>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</si>
  <si>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</si>
  <si>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</si>
  <si>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</si>
  <si>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</si>
  <si>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</si>
  <si>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</si>
  <si>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</si>
  <si>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</si>
  <si>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</si>
  <si>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</si>
  <si>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</si>
  <si>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</si>
  <si>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</si>
  <si>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</si>
  <si>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</si>
  <si>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</si>
  <si>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</si>
  <si>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</si>
  <si>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</si>
  <si>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</si>
  <si>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</si>
  <si>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</si>
  <si>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</si>
  <si>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</si>
  <si>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</si>
  <si>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</si>
  <si>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</si>
  <si>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</si>
  <si>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</si>
  <si>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</si>
  <si>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</si>
  <si>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</si>
  <si>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</si>
  <si>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</si>
  <si>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</si>
  <si>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</si>
  <si>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</si>
  <si>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</si>
  <si>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</si>
  <si>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</si>
  <si>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</si>
  <si>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</si>
  <si>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</si>
  <si>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</si>
  <si>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</si>
  <si>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</si>
  <si>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</si>
  <si>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</si>
  <si>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</si>
  <si>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</si>
  <si>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</si>
  <si>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</si>
  <si>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</si>
  <si>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</si>
  <si>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</si>
  <si>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</si>
  <si>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</si>
  <si>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</si>
  <si>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</si>
  <si>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</si>
  <si>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</si>
  <si>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</si>
  <si>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</si>
  <si>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</si>
  <si>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</si>
  <si>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</si>
  <si>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</si>
  <si>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</si>
  <si>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</si>
  <si>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</si>
  <si>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</si>
  <si>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</si>
  <si>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</si>
  <si>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</si>
  <si>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</si>
  <si>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</si>
  <si>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</si>
  <si>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</si>
  <si>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</si>
  <si>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</si>
  <si>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</si>
  <si>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</si>
  <si>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</si>
  <si>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</si>
  <si>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</si>
  <si>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</si>
  <si>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</si>
  <si>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</si>
  <si>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</si>
  <si>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</si>
  <si>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</si>
  <si>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</si>
  <si>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</si>
  <si>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</si>
  <si>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</si>
  <si>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</si>
  <si>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</si>
  <si>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</si>
  <si>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</si>
  <si>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</si>
  <si>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</si>
  <si>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</si>
  <si>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</si>
  <si>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</si>
  <si>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</si>
  <si>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</si>
  <si>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</si>
  <si>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</si>
  <si>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</si>
  <si>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</si>
  <si>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</si>
  <si>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</si>
  <si>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</si>
  <si>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</si>
  <si>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</si>
  <si>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</si>
  <si>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</si>
  <si>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</si>
  <si>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</si>
  <si>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</si>
  <si>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</si>
  <si>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</si>
  <si>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</si>
  <si>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</si>
  <si>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</si>
  <si>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</si>
  <si>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</si>
  <si>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</si>
  <si>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</si>
  <si>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</si>
  <si>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</si>
  <si>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</si>
  <si>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</si>
  <si>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</si>
  <si>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</si>
  <si>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</si>
  <si>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</si>
  <si>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</si>
  <si>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</si>
  <si>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</si>
  <si>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</si>
  <si>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</si>
  <si>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</si>
  <si>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</si>
  <si>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</si>
  <si>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</si>
  <si>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</si>
  <si>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</si>
  <si>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</si>
  <si>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</si>
  <si>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</si>
  <si>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</si>
  <si>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</si>
  <si>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</si>
  <si>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</si>
  <si>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</si>
  <si>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</si>
  <si>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</si>
  <si>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</si>
  <si>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</si>
  <si>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</si>
  <si>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</si>
  <si>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</si>
  <si>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</si>
  <si>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</si>
  <si>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</si>
  <si>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</si>
  <si>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</si>
  <si>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</si>
  <si>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</si>
  <si>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</si>
  <si>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</si>
  <si>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</si>
  <si>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</si>
  <si>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</si>
  <si>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</si>
  <si>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</si>
  <si>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</si>
  <si>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</si>
  <si>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</si>
  <si>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</si>
  <si>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</si>
  <si>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</si>
  <si>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</si>
  <si>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</si>
  <si>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</si>
  <si>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</si>
  <si>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</si>
  <si>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</si>
  <si>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</si>
  <si>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</si>
  <si>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</si>
  <si>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</si>
  <si>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</si>
  <si>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</si>
  <si>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</si>
  <si>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</si>
  <si>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</si>
  <si>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</si>
  <si>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</si>
  <si>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</si>
  <si>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</si>
  <si>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</si>
  <si>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</si>
  <si>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</si>
  <si>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</si>
  <si>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</si>
  <si>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</si>
  <si>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</si>
  <si>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</si>
  <si>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</si>
  <si>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</si>
  <si>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</si>
  <si>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</si>
  <si>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</si>
  <si>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</si>
  <si>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</si>
  <si>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</si>
  <si>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</si>
  <si>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</si>
  <si>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</si>
  <si>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</si>
  <si>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</si>
  <si>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</si>
  <si>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</si>
  <si>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</si>
  <si>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</si>
  <si>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</si>
  <si>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</si>
  <si>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</si>
  <si>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</si>
  <si>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</si>
  <si>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</si>
  <si>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</si>
  <si>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</si>
  <si>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</si>
  <si>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</si>
  <si>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</si>
  <si>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</si>
  <si>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</si>
  <si>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</si>
  <si>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</si>
  <si>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</si>
  <si>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</si>
  <si>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</si>
  <si>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</si>
  <si>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</si>
  <si>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</si>
  <si>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</si>
  <si>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</si>
  <si>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</si>
  <si>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</si>
  <si>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</si>
  <si>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</si>
  <si>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</si>
  <si>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</si>
  <si>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</si>
  <si>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</si>
  <si>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</si>
  <si>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</si>
  <si>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</si>
  <si>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</si>
  <si>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</si>
  <si>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</si>
  <si>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</si>
  <si>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</si>
  <si>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</si>
  <si>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</si>
  <si>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</si>
  <si>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</si>
  <si>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</si>
  <si>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</si>
  <si>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</si>
  <si>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</si>
  <si>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</si>
  <si>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</si>
  <si>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</si>
  <si>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</si>
  <si>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</si>
  <si>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</si>
  <si>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</si>
  <si>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</si>
  <si>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</si>
  <si>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</si>
  <si>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</si>
  <si>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</si>
  <si>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</si>
  <si>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</si>
  <si>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</si>
  <si>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</si>
  <si>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</si>
  <si>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</si>
  <si>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</si>
  <si>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</si>
  <si>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</si>
  <si>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</si>
  <si>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</si>
  <si>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</si>
  <si>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</si>
  <si>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</si>
  <si>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</si>
  <si>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</si>
  <si>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</si>
  <si>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</si>
  <si>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</si>
  <si>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</si>
  <si>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</si>
  <si>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</si>
  <si>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</si>
  <si>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</si>
  <si>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</si>
  <si>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</si>
  <si>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</si>
  <si>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</si>
  <si>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</si>
  <si>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</si>
  <si>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</si>
  <si>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</si>
  <si>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</si>
  <si>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</si>
  <si>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</si>
  <si>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</si>
  <si>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</si>
  <si>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</si>
  <si>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</si>
  <si>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</si>
  <si>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</si>
  <si>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</si>
  <si>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</si>
  <si>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</si>
  <si>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</si>
  <si>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</si>
  <si>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</si>
  <si>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</si>
  <si>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</si>
  <si>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</si>
  <si>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</si>
  <si>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</si>
  <si>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</si>
  <si>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</si>
  <si>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</si>
  <si>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</si>
  <si>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</si>
  <si>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</si>
  <si>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</si>
  <si>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</si>
  <si>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</si>
  <si>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</si>
  <si>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</si>
  <si>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</si>
  <si>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</si>
  <si>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</si>
  <si>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</si>
  <si>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</si>
  <si>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</si>
  <si>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</si>
  <si>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</si>
  <si>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</si>
  <si>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</si>
  <si>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</si>
  <si>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</si>
  <si>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</si>
  <si>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</si>
  <si>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</si>
  <si>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</si>
  <si>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</si>
  <si>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</si>
  <si>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</si>
  <si>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</si>
  <si>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</si>
  <si>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</si>
  <si>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</si>
  <si>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</si>
  <si>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</si>
  <si>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</si>
  <si>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</si>
  <si>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</si>
  <si>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</si>
  <si>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</si>
  <si>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</si>
  <si>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</si>
  <si>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</si>
  <si>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</si>
  <si>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</si>
  <si>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</si>
  <si>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</si>
  <si>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</si>
  <si>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</si>
  <si>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</si>
  <si>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</si>
  <si>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</si>
  <si>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</si>
  <si>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</si>
  <si>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</si>
  <si>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</si>
  <si>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</si>
  <si>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</si>
  <si>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</si>
  <si>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</si>
  <si>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</si>
  <si>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</si>
  <si>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</si>
  <si>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</si>
  <si>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</si>
  <si>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</si>
  <si>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</si>
  <si>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</si>
  <si>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</si>
  <si>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</si>
  <si>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</si>
  <si>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</si>
  <si>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</si>
  <si>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</si>
  <si>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</si>
  <si>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</si>
  <si>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</si>
  <si>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</si>
  <si>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</si>
  <si>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</si>
  <si>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</si>
  <si>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</si>
  <si>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</si>
  <si>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</si>
  <si>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</si>
  <si>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</si>
  <si>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</si>
  <si>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</si>
  <si>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</si>
  <si>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</si>
  <si>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</si>
  <si>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</si>
  <si>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</si>
  <si>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</si>
  <si>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</si>
  <si>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</si>
  <si>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</si>
  <si>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</si>
  <si>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</si>
  <si>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</si>
  <si>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</si>
  <si>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</si>
  <si>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</si>
  <si>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</si>
  <si>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</si>
  <si>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</si>
  <si>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</si>
  <si>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</si>
  <si>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</si>
  <si>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</si>
  <si>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</si>
  <si>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</si>
  <si>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</si>
  <si>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</si>
  <si>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</si>
  <si>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</si>
  <si>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</si>
  <si>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</si>
  <si>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</si>
  <si>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</si>
  <si>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</si>
  <si>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</si>
  <si>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</si>
  <si>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</si>
  <si>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</si>
  <si>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</si>
  <si>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</si>
  <si>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</si>
  <si>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</si>
  <si>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</si>
  <si>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</si>
  <si>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</si>
  <si>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</si>
  <si>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</si>
  <si>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</si>
  <si>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</si>
  <si>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</si>
  <si>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</si>
  <si>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</si>
  <si>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</si>
  <si>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</si>
  <si>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</si>
  <si>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</si>
  <si>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</si>
  <si>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</si>
  <si>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</si>
  <si>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</si>
  <si>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</si>
  <si>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</si>
  <si>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</si>
  <si>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</si>
  <si>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</si>
  <si>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</si>
  <si>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</si>
  <si>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</si>
  <si>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</si>
  <si>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</si>
  <si>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</si>
  <si>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</si>
  <si>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</si>
  <si>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</si>
  <si>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</si>
  <si>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</si>
  <si>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</si>
  <si>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</si>
  <si>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</si>
  <si>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</si>
  <si>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</si>
  <si>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</si>
  <si>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</si>
  <si>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</si>
  <si>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</si>
  <si>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</si>
  <si>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</si>
  <si>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</si>
  <si>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</si>
  <si>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</si>
  <si>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</si>
  <si>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</si>
  <si>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</si>
  <si>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</si>
  <si>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</si>
  <si>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</si>
  <si>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</si>
  <si>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</si>
  <si>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</si>
  <si>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</si>
  <si>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</si>
  <si>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</si>
  <si>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</si>
  <si>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</si>
  <si>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</si>
  <si>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</si>
  <si>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</si>
  <si>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</si>
  <si>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</si>
  <si>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</si>
  <si>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</si>
  <si>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</si>
  <si>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</si>
  <si>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</si>
  <si>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</si>
  <si>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</si>
  <si>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</si>
  <si>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</si>
  <si>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</si>
  <si>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</si>
  <si>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</si>
  <si>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</si>
  <si>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</si>
  <si>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</si>
  <si>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</si>
  <si>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</si>
  <si>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</si>
  <si>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</si>
  <si>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</si>
  <si>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</si>
  <si>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</si>
  <si>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</si>
  <si>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</si>
  <si>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</si>
  <si>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</si>
  <si>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</si>
  <si>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</si>
  <si>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</si>
  <si>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</si>
  <si>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</si>
  <si>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</si>
  <si>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</si>
  <si>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</si>
  <si>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</si>
  <si>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</si>
  <si>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</si>
  <si>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</si>
  <si>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</si>
  <si>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</si>
  <si>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</si>
  <si>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</si>
  <si>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</si>
  <si>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</si>
  <si>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</si>
  <si>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</si>
  <si>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</si>
  <si>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</si>
  <si>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</si>
  <si>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</si>
  <si>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</si>
  <si>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</si>
  <si>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</si>
  <si>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</si>
  <si>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</si>
  <si>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</si>
  <si>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</si>
  <si>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</si>
  <si>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</si>
  <si>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</si>
  <si>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</si>
  <si>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</si>
  <si>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</si>
  <si>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</si>
  <si>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</si>
  <si>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</si>
  <si>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</si>
  <si>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</si>
  <si>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</si>
  <si>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</si>
  <si>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</si>
  <si>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</si>
  <si>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</si>
  <si>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</si>
  <si>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</si>
  <si>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</si>
  <si>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</si>
  <si>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</si>
  <si>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</si>
  <si>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</si>
  <si>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</si>
  <si>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</si>
  <si>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</si>
  <si>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</si>
  <si>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</si>
  <si>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</si>
  <si>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</si>
  <si>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</si>
  <si>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</si>
  <si>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</si>
  <si>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</si>
  <si>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</si>
  <si>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</si>
  <si>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</si>
  <si>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</si>
  <si>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</si>
  <si>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</si>
  <si>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</si>
  <si>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</si>
  <si>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</si>
  <si>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</si>
  <si>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</si>
  <si>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</si>
  <si>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</si>
  <si>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</si>
  <si>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</si>
  <si>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</si>
  <si>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</si>
  <si>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</si>
  <si>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</si>
  <si>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</si>
  <si>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</si>
  <si>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</si>
  <si>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</si>
  <si>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</si>
  <si>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</si>
  <si>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</si>
  <si>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</si>
  <si>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</si>
  <si>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</si>
  <si>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</si>
  <si>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</si>
  <si>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</si>
  <si>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</si>
  <si>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</si>
  <si>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</si>
  <si>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</si>
  <si>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</si>
  <si>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</si>
  <si>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</si>
  <si>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</si>
  <si>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</si>
  <si>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</si>
  <si>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</si>
  <si>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</si>
  <si>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</si>
  <si>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</si>
  <si>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</si>
  <si>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</si>
  <si>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</si>
  <si>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</si>
  <si>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</si>
  <si>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</si>
  <si>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</si>
  <si>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</si>
  <si>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</si>
  <si>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</si>
  <si>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</si>
  <si>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</si>
  <si>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</si>
  <si>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</si>
  <si>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</si>
  <si>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</si>
  <si>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</si>
  <si>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</si>
  <si>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</si>
  <si>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</si>
  <si>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</si>
  <si>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</si>
  <si>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</si>
  <si>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</si>
  <si>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</si>
  <si>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</si>
  <si>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</si>
  <si>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</si>
  <si>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</si>
  <si>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</si>
  <si>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</si>
  <si>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</si>
  <si>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</si>
  <si>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</si>
  <si>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</si>
  <si>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</si>
  <si>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</si>
  <si>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</si>
  <si>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</si>
  <si>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</si>
  <si>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</si>
  <si>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</si>
  <si>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</si>
  <si>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</si>
  <si>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</si>
  <si>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</si>
  <si>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</si>
  <si>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</si>
  <si>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</si>
  <si>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</si>
  <si>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</si>
  <si>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</si>
  <si>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</si>
  <si>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</si>
  <si>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</si>
  <si>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</si>
  <si>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</si>
  <si>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</si>
  <si>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</si>
  <si>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</si>
  <si>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</si>
  <si>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</si>
  <si>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</si>
  <si>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</si>
  <si>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</si>
  <si>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</si>
  <si>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</si>
  <si>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</si>
  <si>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</si>
  <si>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</si>
  <si>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</si>
  <si>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</si>
  <si>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</si>
  <si>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</si>
  <si>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</si>
  <si>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</si>
  <si>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</si>
  <si>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</si>
  <si>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</si>
  <si>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</si>
  <si>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</si>
  <si>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</si>
  <si>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</si>
  <si>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</si>
  <si>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</si>
  <si>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</si>
  <si>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</si>
  <si>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</si>
  <si>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</si>
  <si>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</si>
  <si>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</si>
  <si>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</si>
  <si>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</si>
  <si>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</si>
  <si>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</si>
  <si>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</si>
  <si>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</si>
  <si>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</si>
  <si>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</si>
  <si>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</si>
  <si>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</si>
  <si>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</si>
  <si>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</si>
  <si>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</si>
  <si>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</si>
  <si>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</si>
  <si>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</si>
  <si>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</si>
  <si>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</si>
  <si>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</si>
  <si>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</si>
  <si>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</si>
  <si>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</si>
  <si>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</si>
  <si>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</si>
  <si>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</si>
  <si>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</si>
  <si>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</si>
  <si>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</si>
  <si>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</si>
  <si>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</si>
  <si>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</si>
  <si>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</si>
  <si>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</si>
  <si>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</si>
  <si>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</si>
  <si>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</si>
  <si>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</si>
  <si>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</si>
  <si>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</si>
  <si>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</si>
  <si>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</si>
  <si>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</si>
  <si>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</si>
  <si>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</si>
  <si>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</si>
  <si>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</si>
  <si>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</si>
  <si>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</si>
  <si>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</si>
  <si>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</si>
  <si>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</si>
  <si>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</si>
  <si>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</si>
  <si>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</si>
  <si>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</si>
  <si>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</si>
  <si>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</si>
  <si>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</si>
  <si>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</si>
  <si>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</si>
  <si>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</si>
  <si>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</si>
  <si>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</si>
  <si>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</si>
  <si>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</si>
  <si>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</si>
  <si>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</si>
  <si>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</si>
  <si>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</si>
  <si>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</si>
  <si>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</si>
  <si>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</si>
  <si>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</si>
  <si>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</si>
  <si>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</si>
  <si>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</si>
  <si>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</si>
  <si>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</si>
  <si>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</si>
  <si>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</si>
  <si>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</si>
  <si>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</si>
  <si>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</si>
  <si>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</si>
  <si>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</si>
  <si>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</si>
  <si>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</si>
  <si>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</si>
  <si>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</si>
  <si>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</si>
  <si>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</si>
  <si>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</si>
  <si>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</si>
  <si>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</si>
  <si>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</si>
  <si>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</si>
  <si>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</si>
  <si>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</si>
  <si>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</si>
  <si>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</si>
  <si>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</si>
  <si>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</si>
  <si>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</si>
  <si>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</si>
  <si>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</si>
  <si>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</si>
  <si>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</si>
  <si>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</si>
  <si>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</si>
  <si>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</si>
  <si>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</si>
  <si>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</si>
  <si>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</si>
  <si>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</si>
  <si>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</si>
  <si>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</si>
  <si>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</si>
  <si>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</si>
  <si>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</si>
  <si>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</si>
  <si>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</si>
  <si>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</si>
  <si>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</si>
  <si>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</si>
  <si>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</si>
  <si>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</si>
  <si>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</si>
  <si>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</si>
  <si>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</si>
  <si>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</si>
  <si>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</si>
  <si>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</si>
  <si>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</si>
  <si>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</si>
  <si>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</si>
  <si>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</si>
  <si>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</si>
  <si>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</si>
  <si>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</si>
  <si>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</si>
  <si>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</si>
  <si>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</si>
  <si>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</si>
  <si>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</si>
  <si>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</si>
  <si>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</si>
  <si>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</si>
  <si>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</si>
  <si>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</si>
  <si>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</si>
  <si>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</si>
  <si>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</si>
  <si>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</si>
  <si>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</si>
  <si>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</si>
  <si>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</si>
  <si>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</si>
  <si>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</si>
  <si>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</si>
  <si>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</si>
  <si>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</si>
  <si>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</si>
  <si>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</si>
  <si>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</si>
  <si>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</si>
  <si>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</si>
  <si>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</si>
  <si>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</si>
  <si>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</si>
  <si>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</si>
  <si>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</si>
  <si>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</si>
  <si>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</si>
  <si>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</si>
  <si>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</si>
  <si>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</si>
  <si>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</si>
  <si>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</si>
  <si>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</si>
  <si>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</si>
  <si>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</si>
  <si>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</si>
  <si>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</si>
  <si>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</si>
  <si>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</si>
  <si>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</si>
  <si>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</si>
  <si>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</si>
  <si>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</si>
  <si>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</si>
  <si>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</si>
  <si>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</si>
  <si>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</si>
  <si>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</si>
  <si>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</si>
  <si>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</si>
  <si>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</si>
  <si>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</si>
  <si>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</si>
  <si>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</si>
  <si>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</si>
  <si>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</si>
  <si>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</si>
  <si>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</si>
  <si>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</si>
  <si>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</si>
  <si>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</si>
  <si>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</si>
  <si>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</si>
  <si>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</si>
  <si>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</si>
  <si>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</si>
  <si>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</si>
  <si>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</si>
  <si>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</si>
  <si>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</si>
  <si>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</si>
  <si>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</si>
  <si>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</si>
  <si>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</si>
  <si>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</si>
  <si>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</si>
  <si>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</si>
  <si>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</si>
  <si>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</si>
  <si>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</si>
  <si>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</si>
  <si>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</si>
  <si>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</si>
  <si>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</si>
  <si>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</si>
  <si>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</si>
  <si>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</si>
  <si>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</si>
  <si>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</si>
  <si>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</si>
  <si>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</si>
  <si>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</si>
  <si>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</si>
  <si>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</si>
  <si>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</si>
  <si>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</si>
  <si>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</si>
  <si>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</si>
  <si>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</si>
  <si>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</si>
  <si>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</si>
  <si>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</si>
  <si>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</si>
  <si>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</si>
  <si>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</si>
  <si>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</si>
  <si>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</si>
  <si>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</si>
  <si>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</si>
  <si>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</si>
  <si>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</si>
  <si>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</si>
  <si>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</si>
  <si>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</si>
  <si>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</si>
  <si>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</si>
  <si>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</si>
  <si>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</si>
  <si>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</si>
  <si>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</si>
  <si>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</si>
  <si>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</si>
  <si>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</si>
  <si>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</si>
  <si>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</si>
  <si>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</si>
  <si>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</si>
  <si>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</si>
  <si>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</si>
  <si>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</si>
  <si>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</si>
  <si>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</si>
  <si>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</si>
  <si>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</si>
  <si>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</si>
  <si>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</si>
  <si>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</si>
  <si>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</si>
  <si>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</si>
  <si>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</si>
  <si>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</si>
  <si>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</si>
  <si>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</si>
  <si>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</si>
  <si>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</si>
  <si>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</si>
  <si>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</si>
  <si>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</si>
  <si>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</si>
  <si>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</si>
  <si>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</si>
  <si>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</si>
  <si>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</si>
  <si>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</si>
  <si>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</si>
  <si>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</si>
  <si>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</si>
  <si>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</si>
  <si>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</si>
  <si>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</si>
  <si>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</si>
  <si>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</si>
  <si>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</si>
  <si>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</si>
  <si>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</si>
  <si>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</si>
  <si>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</si>
  <si>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</si>
  <si>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</si>
  <si>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</si>
  <si>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</si>
  <si>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</si>
  <si>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</si>
  <si>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</si>
  <si>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</si>
  <si>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</si>
  <si>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</si>
  <si>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</si>
  <si>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</si>
  <si>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</si>
  <si>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</si>
  <si>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</si>
  <si>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</si>
  <si>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</si>
  <si>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</si>
  <si>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</si>
  <si>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</si>
  <si>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</si>
  <si>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</si>
  <si>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</si>
  <si>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</si>
  <si>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</si>
  <si>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</si>
  <si>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</si>
  <si>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</si>
  <si>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</si>
  <si>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</si>
  <si>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</si>
  <si>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</si>
  <si>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</si>
  <si>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</si>
  <si>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</si>
  <si>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</si>
  <si>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</si>
  <si>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</si>
  <si>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</si>
  <si>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</si>
  <si>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</si>
  <si>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</si>
  <si>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</si>
  <si>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</si>
  <si>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</si>
  <si>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</si>
  <si>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</si>
  <si>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</si>
  <si>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</si>
  <si>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</si>
  <si>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</si>
  <si>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</si>
  <si>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</si>
  <si>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</si>
  <si>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</si>
  <si>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</si>
  <si>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</si>
  <si>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</si>
  <si>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</si>
  <si>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</si>
  <si>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</si>
  <si>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</si>
  <si>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</si>
  <si>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</si>
  <si>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</si>
  <si>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</si>
  <si>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</si>
  <si>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</si>
  <si>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</si>
  <si>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</si>
  <si>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</si>
  <si>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</si>
  <si>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</si>
  <si>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</si>
  <si>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</si>
  <si>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</si>
  <si>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</si>
  <si>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</si>
  <si>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</si>
  <si>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</si>
  <si>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</si>
  <si>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</si>
  <si>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</si>
  <si>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</si>
  <si>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</si>
  <si>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</si>
  <si>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</si>
  <si>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</si>
  <si>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</si>
  <si>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</si>
  <si>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</si>
  <si>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</si>
  <si>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</si>
  <si>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</si>
  <si>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</si>
  <si>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</si>
  <si>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</si>
  <si>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</si>
  <si>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</si>
  <si>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</si>
  <si>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</si>
  <si>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</si>
  <si>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</si>
  <si>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</si>
  <si>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</si>
  <si>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</si>
  <si>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</si>
  <si>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</si>
  <si>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</si>
  <si>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</si>
  <si>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</si>
  <si>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</si>
  <si>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</si>
  <si>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</si>
  <si>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</si>
  <si>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</si>
  <si>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</si>
  <si>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</si>
  <si>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</si>
  <si>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</si>
  <si>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</si>
  <si>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</si>
  <si>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</si>
  <si>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</si>
  <si>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</si>
  <si>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</si>
  <si>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</si>
  <si>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</si>
  <si>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</si>
  <si>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</si>
  <si>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</si>
  <si>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</si>
  <si>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</si>
  <si>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</si>
  <si>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</si>
  <si>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</si>
  <si>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</si>
  <si>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</si>
  <si>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</si>
  <si>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</si>
  <si>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</si>
  <si>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</si>
  <si>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</si>
  <si>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</si>
  <si>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</si>
  <si>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</si>
  <si>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</si>
  <si>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</si>
  <si>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</si>
  <si>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</si>
  <si>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</si>
  <si>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</si>
  <si>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</si>
  <si>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</si>
  <si>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</si>
  <si>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</si>
  <si>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</si>
  <si>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</si>
  <si>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</si>
  <si>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</si>
  <si>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</si>
  <si>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</si>
  <si>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</si>
  <si>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</si>
  <si>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</si>
  <si>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</si>
  <si>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</si>
  <si>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</si>
  <si>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</si>
  <si>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</si>
  <si>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</si>
  <si>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</si>
  <si>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</si>
  <si>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</si>
  <si>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</si>
  <si>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</si>
  <si>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</si>
  <si>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</si>
  <si>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</si>
  <si>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</si>
  <si>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</si>
  <si>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</si>
  <si>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</si>
  <si>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</si>
  <si>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</si>
  <si>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</si>
  <si>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</si>
  <si>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</si>
  <si>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</si>
  <si>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</si>
  <si>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</si>
  <si>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</si>
  <si>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</si>
  <si>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</si>
  <si>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</si>
  <si>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</si>
  <si>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</si>
  <si>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</si>
  <si>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</si>
  <si>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</si>
  <si>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</si>
  <si>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</si>
  <si>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</si>
  <si>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</si>
  <si>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</si>
  <si>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</si>
  <si>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</si>
  <si>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</si>
  <si>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</si>
  <si>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</si>
  <si>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</si>
  <si>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</si>
  <si>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</si>
  <si>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</si>
  <si>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</si>
  <si>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</si>
  <si>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</si>
  <si>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</si>
  <si>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</si>
  <si>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</si>
  <si>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</si>
  <si>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</si>
  <si>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</si>
  <si>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</si>
  <si>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</si>
  <si>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</si>
  <si>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</si>
  <si>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</si>
  <si>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</si>
  <si>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</si>
  <si>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</si>
  <si>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</si>
  <si>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</si>
  <si>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</si>
  <si>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</si>
  <si>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</si>
  <si>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</si>
  <si>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</si>
  <si>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</si>
  <si>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</si>
  <si>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</si>
  <si>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</si>
  <si>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</si>
  <si>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</si>
  <si>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</si>
  <si>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</si>
  <si>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</si>
  <si>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</si>
  <si>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</si>
  <si>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</si>
  <si>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</si>
  <si>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</si>
  <si>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</si>
  <si>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</si>
  <si>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</si>
  <si>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</si>
  <si>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</si>
  <si>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</si>
  <si>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</si>
  <si>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</si>
  <si>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</si>
  <si>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</si>
  <si>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</si>
  <si>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</si>
  <si>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</si>
  <si>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</si>
  <si>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</si>
  <si>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</si>
  <si>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</si>
  <si>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</si>
  <si>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</si>
  <si>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</si>
  <si>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</si>
  <si>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</si>
  <si>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</si>
  <si>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</si>
  <si>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</si>
  <si>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</si>
  <si>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</si>
  <si>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</si>
  <si>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</si>
  <si>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</si>
  <si>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</si>
  <si>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</si>
  <si>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</si>
  <si>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</si>
  <si>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</si>
  <si>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</si>
  <si>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</si>
  <si>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</si>
  <si>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</si>
  <si>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</si>
  <si>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</si>
  <si>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</si>
  <si>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</si>
  <si>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</si>
  <si>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</si>
  <si>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</si>
  <si>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</si>
  <si>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</si>
  <si>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</si>
  <si>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</si>
  <si>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</si>
  <si>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</si>
  <si>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</si>
  <si>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</si>
  <si>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</si>
  <si>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</si>
  <si>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</si>
  <si>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</si>
  <si>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</si>
  <si>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</si>
  <si>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</si>
  <si>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</si>
  <si>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</si>
  <si>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</si>
  <si>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</si>
  <si>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</si>
  <si>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</si>
  <si>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</si>
  <si>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</si>
  <si>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</si>
  <si>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</si>
  <si>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</si>
  <si>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</si>
  <si>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</si>
  <si>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</si>
  <si>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</si>
  <si>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</si>
  <si>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</si>
  <si>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</si>
  <si>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</si>
  <si>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</si>
  <si>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</si>
  <si>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</si>
  <si>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</si>
  <si>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</si>
  <si>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</si>
  <si>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</si>
  <si>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</si>
  <si>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</si>
  <si>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</si>
  <si>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</si>
  <si>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</si>
  <si>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</si>
  <si>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</si>
  <si>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</si>
  <si>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</si>
  <si>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</si>
  <si>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</si>
  <si>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</si>
  <si>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</si>
  <si>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</si>
  <si>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</si>
  <si>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</si>
  <si>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</si>
  <si>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</si>
  <si>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</si>
  <si>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</si>
  <si>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</si>
  <si>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</si>
  <si>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</si>
  <si>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</si>
  <si>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</si>
  <si>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</si>
  <si>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</si>
  <si>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</si>
  <si>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</si>
  <si>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</si>
  <si>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</si>
  <si>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</si>
  <si>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</si>
  <si>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</si>
  <si>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</si>
  <si>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</si>
  <si>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</si>
  <si>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</si>
  <si>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</si>
  <si>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</si>
  <si>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</si>
  <si>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</si>
  <si>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</si>
  <si>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</si>
  <si>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</si>
  <si>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</si>
  <si>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</si>
  <si>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</si>
  <si>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</si>
  <si>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</si>
  <si>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</si>
  <si>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</si>
  <si>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</si>
  <si>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</si>
  <si>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</si>
  <si>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</si>
  <si>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</si>
  <si>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</si>
  <si>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</si>
  <si>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</si>
  <si>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</si>
  <si>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</si>
  <si>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</si>
  <si>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</si>
  <si>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</si>
  <si>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</si>
  <si>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</si>
  <si>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</si>
  <si>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</si>
  <si>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</si>
  <si>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</si>
  <si>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</si>
  <si>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</si>
  <si>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</si>
  <si>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</si>
  <si>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</si>
  <si>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</si>
  <si>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</si>
  <si>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</si>
  <si>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</si>
  <si>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</si>
  <si>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</si>
  <si>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</si>
  <si>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</si>
  <si>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</si>
  <si>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</si>
  <si>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</si>
  <si>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</si>
  <si>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</si>
  <si>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</si>
  <si>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</si>
  <si>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</si>
  <si>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</si>
  <si>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</si>
  <si>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</si>
  <si>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</si>
  <si>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</si>
  <si>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</si>
  <si>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</si>
  <si>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</si>
  <si>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</si>
  <si>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</si>
  <si>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</si>
  <si>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</si>
  <si>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</si>
  <si>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</si>
  <si>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</si>
  <si>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</si>
  <si>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</si>
  <si>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</si>
  <si>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</si>
  <si>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</si>
  <si>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</si>
  <si>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</si>
  <si>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</si>
  <si>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</si>
  <si>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</si>
  <si>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</si>
  <si>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</si>
  <si>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</si>
  <si>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</si>
  <si>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</si>
  <si>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</si>
  <si>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</si>
  <si>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</si>
  <si>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</si>
  <si>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</si>
  <si>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</si>
  <si>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</si>
  <si>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</si>
  <si>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</si>
  <si>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</si>
  <si>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</si>
  <si>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</si>
  <si>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</si>
  <si>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</si>
  <si>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</si>
  <si>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</si>
  <si>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</si>
  <si>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</si>
  <si>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</si>
  <si>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</si>
  <si>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</si>
  <si>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</si>
  <si>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</si>
  <si>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</si>
  <si>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</si>
  <si>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</si>
  <si>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</si>
  <si>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</si>
  <si>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</si>
  <si>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</si>
  <si>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</si>
  <si>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</si>
  <si>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</si>
  <si>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</si>
  <si>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</si>
  <si>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</si>
  <si>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</si>
  <si>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</si>
  <si>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</si>
  <si>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</si>
  <si>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</si>
  <si>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</si>
  <si>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</si>
  <si>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</si>
  <si>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</si>
  <si>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</si>
  <si>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</si>
  <si>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</si>
  <si>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</si>
  <si>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</si>
  <si>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</si>
  <si>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</si>
  <si>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</si>
  <si>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</si>
  <si>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</si>
  <si>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</si>
  <si>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</si>
  <si>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</si>
  <si>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</si>
  <si>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</si>
  <si>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</si>
  <si>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</si>
  <si>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</si>
  <si>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</si>
  <si>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</si>
  <si>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</si>
  <si>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</si>
  <si>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</si>
  <si>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</si>
  <si>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</si>
  <si>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</si>
  <si>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</si>
  <si>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</si>
  <si>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</si>
  <si>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</si>
  <si>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</si>
  <si>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</si>
  <si>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</si>
  <si>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</si>
  <si>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</si>
  <si>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</si>
  <si>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</si>
  <si>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</si>
  <si>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</si>
  <si>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</si>
  <si>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</si>
  <si>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</si>
  <si>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</si>
  <si>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</si>
  <si>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</si>
  <si>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</si>
  <si>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</si>
  <si>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</si>
  <si>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</si>
  <si>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</si>
  <si>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</si>
  <si>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</si>
  <si>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</si>
  <si>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</si>
  <si>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</si>
  <si>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</si>
  <si>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</si>
  <si>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</si>
  <si>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</si>
  <si>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</si>
  <si>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</si>
  <si>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</si>
  <si>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</si>
  <si>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</si>
  <si>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</si>
  <si>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</si>
  <si>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</si>
  <si>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</si>
  <si>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</si>
  <si>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</si>
  <si>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</si>
  <si>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</si>
  <si>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</si>
  <si>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</si>
  <si>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</si>
  <si>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</si>
  <si>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</si>
  <si>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</si>
  <si>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</si>
  <si>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</si>
  <si>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</si>
  <si>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</si>
  <si>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</si>
  <si>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</si>
  <si>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</si>
  <si>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</si>
  <si>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</si>
  <si>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</si>
  <si>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</si>
  <si>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</si>
  <si>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</si>
  <si>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</si>
  <si>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</si>
  <si>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</si>
  <si>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</si>
  <si>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</si>
  <si>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</si>
  <si>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</si>
  <si>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</si>
  <si>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</si>
  <si>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</si>
  <si>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</si>
  <si>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</si>
  <si>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</si>
  <si>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</si>
  <si>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</si>
  <si>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</si>
  <si>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</si>
  <si>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</si>
  <si>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</si>
  <si>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</si>
  <si>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</si>
  <si>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</si>
  <si>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</si>
  <si>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</si>
  <si>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</si>
  <si>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</si>
  <si>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</si>
  <si>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</si>
  <si>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</si>
  <si>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</si>
  <si>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</si>
  <si>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</si>
  <si>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</si>
  <si>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</si>
  <si>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</si>
  <si>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</si>
  <si>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</si>
  <si>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</si>
  <si>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</si>
  <si>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</si>
  <si>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</si>
  <si>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</si>
  <si>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</si>
  <si>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</si>
  <si>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</si>
  <si>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</si>
  <si>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</si>
  <si>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</si>
  <si>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</si>
  <si>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</si>
  <si>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</si>
  <si>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</si>
  <si>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</si>
  <si>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</si>
  <si>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</si>
  <si>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</si>
  <si>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</si>
  <si>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</si>
  <si>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</si>
  <si>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</si>
  <si>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</si>
  <si>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</si>
  <si>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</si>
  <si>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</si>
  <si>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</si>
  <si>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</si>
  <si>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</si>
  <si>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</si>
  <si>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</si>
  <si>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</si>
  <si>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</si>
  <si>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</si>
  <si>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</si>
  <si>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</si>
  <si>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</si>
  <si>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</si>
  <si>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</si>
  <si>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</si>
  <si>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</si>
  <si>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</si>
  <si>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</si>
  <si>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</si>
  <si>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</si>
  <si>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</si>
  <si>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</si>
  <si>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</si>
  <si>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</si>
  <si>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</si>
  <si>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</si>
  <si>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</si>
  <si>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</si>
  <si>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</si>
  <si>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</si>
  <si>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</si>
  <si>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</si>
  <si>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</si>
  <si>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</si>
  <si>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</si>
  <si>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</si>
  <si>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</si>
  <si>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</si>
  <si>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</si>
  <si>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</si>
  <si>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</si>
  <si>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</si>
  <si>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</si>
  <si>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</si>
  <si>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</si>
  <si>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</si>
  <si>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</si>
  <si>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</si>
  <si>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</si>
  <si>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</si>
  <si>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</si>
  <si>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</si>
  <si>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</si>
  <si>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</si>
  <si>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</si>
  <si>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</si>
  <si>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</si>
  <si>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</si>
  <si>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</si>
  <si>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</si>
  <si>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</si>
  <si>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</si>
  <si>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</si>
  <si>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</si>
  <si>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</si>
  <si>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</si>
  <si>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</si>
  <si>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</si>
  <si>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</si>
  <si>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</si>
  <si>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</si>
  <si>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</si>
  <si>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</si>
  <si>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</si>
  <si>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</si>
  <si>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</si>
  <si>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</si>
  <si>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</si>
  <si>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</si>
  <si>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</si>
  <si>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</si>
  <si>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</si>
  <si>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</si>
  <si>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</si>
  <si>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</si>
  <si>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</si>
  <si>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</si>
  <si>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</si>
  <si>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</si>
  <si>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</si>
  <si>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</si>
  <si>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</si>
  <si>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</si>
  <si>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</si>
  <si>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</si>
  <si>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</si>
  <si>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</si>
  <si>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</si>
  <si>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</si>
  <si>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</si>
  <si>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</si>
  <si>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</si>
  <si>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</si>
  <si>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</si>
  <si>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</si>
  <si>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</si>
  <si>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</si>
  <si>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</si>
  <si>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</si>
  <si>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</si>
  <si>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</si>
  <si>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</si>
  <si>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</si>
  <si>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</si>
  <si>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</si>
  <si>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</si>
  <si>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</si>
  <si>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</si>
  <si>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</si>
  <si>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</si>
  <si>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</si>
  <si>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</si>
  <si>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</si>
  <si>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</si>
  <si>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</si>
  <si>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</si>
  <si>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</si>
  <si>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</si>
  <si>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</si>
  <si>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</si>
  <si>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</si>
  <si>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</si>
  <si>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</si>
  <si>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</si>
  <si>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</si>
  <si>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</si>
  <si>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</si>
  <si>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</si>
  <si>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</si>
  <si>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</si>
  <si>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</si>
  <si>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</si>
  <si>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</si>
  <si>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</si>
  <si>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</si>
  <si>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</si>
  <si>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</si>
  <si>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</si>
  <si>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</si>
  <si>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</si>
  <si>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</si>
  <si>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</si>
  <si>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</si>
  <si>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</si>
  <si>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</si>
  <si>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</si>
  <si>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</si>
  <si>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</si>
  <si>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</si>
  <si>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</si>
  <si>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</si>
  <si>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</si>
  <si>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</si>
  <si>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</si>
  <si>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</si>
  <si>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</si>
  <si>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</si>
  <si>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</si>
  <si>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</si>
  <si>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</si>
  <si>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</si>
  <si>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</si>
  <si>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</si>
  <si>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</si>
  <si>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</si>
  <si>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</si>
  <si>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</si>
  <si>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</si>
  <si>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</si>
  <si>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</si>
  <si>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</si>
  <si>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</si>
  <si>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</si>
  <si>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</si>
  <si>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</si>
  <si>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</si>
  <si>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</si>
  <si>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</si>
  <si>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</si>
  <si>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</si>
  <si>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</si>
  <si>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</si>
  <si>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</si>
  <si>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</si>
  <si>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</si>
  <si>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</si>
  <si>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</si>
  <si>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</si>
  <si>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</si>
  <si>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</si>
  <si>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</si>
  <si>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</si>
  <si>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</si>
  <si>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</si>
  <si>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</si>
  <si>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</si>
  <si>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</si>
  <si>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</si>
  <si>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</si>
  <si>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</si>
  <si>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</si>
  <si>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</si>
  <si>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</si>
  <si>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</si>
  <si>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</si>
  <si>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</si>
  <si>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</si>
  <si>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</si>
  <si>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</si>
  <si>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</si>
  <si>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</si>
  <si>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</si>
  <si>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</si>
  <si>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</si>
  <si>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</si>
  <si>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</si>
  <si>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</si>
  <si>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</si>
  <si>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</si>
  <si>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</si>
  <si>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</si>
  <si>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</si>
  <si>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</si>
  <si>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</si>
  <si>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</si>
  <si>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</si>
  <si>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</si>
  <si>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</si>
  <si>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</si>
  <si>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</si>
  <si>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</si>
  <si>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</si>
  <si>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</si>
  <si>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</si>
  <si>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</si>
  <si>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</si>
  <si>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</si>
  <si>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</si>
  <si>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</si>
  <si>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</si>
  <si>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</si>
  <si>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</si>
  <si>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</si>
  <si>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</si>
  <si>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</si>
  <si>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</si>
  <si>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</si>
  <si>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</si>
  <si>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</si>
  <si>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</si>
  <si>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</si>
  <si>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</si>
  <si>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</si>
  <si>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</si>
  <si>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</si>
  <si>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</si>
  <si>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</si>
  <si>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</si>
  <si>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</si>
  <si>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</si>
  <si>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</si>
  <si>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</si>
  <si>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</si>
  <si>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</si>
  <si>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</si>
  <si>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</si>
  <si>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</si>
  <si>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</si>
  <si>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</si>
  <si>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</si>
  <si>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</si>
  <si>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</si>
  <si>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</si>
  <si>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</si>
  <si>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</si>
  <si>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</si>
  <si>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</si>
  <si>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</si>
  <si>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</si>
  <si>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</si>
  <si>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</si>
  <si>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</si>
  <si>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</si>
  <si>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</si>
  <si>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</si>
  <si>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</si>
  <si>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</si>
  <si>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</si>
  <si>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</si>
  <si>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</si>
  <si>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</si>
  <si>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</si>
  <si>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</si>
  <si>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</si>
  <si>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</si>
  <si>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</si>
  <si>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</si>
  <si>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</si>
  <si>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</si>
  <si>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</si>
  <si>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</si>
  <si>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</si>
  <si>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</si>
  <si>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</si>
  <si>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</si>
  <si>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</si>
  <si>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</si>
  <si>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</si>
  <si>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</si>
  <si>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</si>
  <si>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</si>
  <si>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</si>
  <si>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</si>
  <si>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</si>
  <si>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</si>
  <si>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</si>
  <si>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</si>
  <si>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</si>
  <si>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</si>
  <si>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</si>
  <si>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</si>
  <si>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</si>
  <si>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</si>
  <si>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</si>
  <si>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</si>
  <si>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</si>
  <si>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</si>
  <si>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</si>
  <si>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</si>
  <si>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</si>
  <si>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</si>
  <si>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</si>
  <si>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</si>
  <si>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</si>
  <si>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</si>
  <si>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</si>
  <si>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</si>
  <si>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</si>
  <si>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</si>
  <si>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</si>
  <si>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</si>
  <si>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</si>
  <si>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</si>
  <si>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</si>
  <si>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</si>
  <si>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</si>
  <si>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</si>
  <si>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</si>
  <si>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</si>
  <si>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</si>
  <si>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</si>
  <si>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</si>
  <si>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</si>
  <si>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</si>
  <si>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</si>
  <si>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</si>
  <si>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</si>
  <si>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</si>
  <si>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</si>
  <si>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</si>
  <si>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</si>
  <si>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</si>
  <si>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</si>
  <si>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</si>
  <si>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</si>
  <si>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</si>
  <si>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</si>
  <si>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</si>
  <si>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</si>
  <si>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</si>
  <si>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</si>
  <si>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</si>
  <si>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</si>
  <si>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</si>
  <si>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</si>
  <si>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</si>
  <si>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</si>
  <si>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</si>
  <si>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</si>
  <si>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</si>
  <si>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</si>
  <si>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</si>
  <si>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</si>
  <si>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</si>
  <si>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</si>
  <si>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</si>
  <si>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</si>
  <si>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</si>
  <si>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</si>
  <si>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</si>
  <si>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</si>
  <si>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</si>
  <si>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</si>
  <si>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</si>
  <si>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</si>
  <si>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</si>
  <si>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</si>
  <si>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</si>
  <si>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</si>
  <si>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</si>
  <si>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</si>
  <si>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</si>
  <si>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</si>
  <si>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</si>
  <si>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</si>
  <si>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</si>
  <si>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</si>
  <si>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</si>
  <si>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</si>
  <si>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</si>
  <si>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</si>
  <si>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</si>
  <si>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</si>
  <si>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</si>
  <si>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</si>
  <si>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</si>
  <si>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</si>
  <si>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</si>
  <si>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</si>
  <si>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</si>
  <si>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</si>
  <si>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</si>
  <si>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</si>
  <si>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</si>
  <si>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</si>
  <si>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</si>
  <si>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</si>
  <si>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</si>
  <si>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</si>
  <si>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</si>
  <si>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</si>
  <si>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</si>
  <si>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</si>
  <si>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</si>
  <si>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</si>
  <si>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</si>
  <si>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</si>
  <si>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</si>
  <si>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</si>
  <si>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</si>
  <si>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</si>
  <si>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</si>
  <si>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</si>
  <si>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</si>
  <si>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</si>
  <si>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</si>
  <si>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</si>
  <si>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</si>
  <si>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</si>
  <si>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</si>
  <si>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</si>
  <si>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</si>
  <si>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</si>
  <si>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</si>
  <si>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</si>
  <si>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</si>
  <si>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</si>
  <si>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</si>
  <si>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</si>
  <si>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</si>
  <si>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</si>
  <si>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</si>
  <si>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</si>
  <si>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</si>
  <si>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</si>
  <si>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</si>
  <si>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</si>
  <si>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</si>
  <si>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</si>
  <si>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</si>
  <si>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</si>
  <si>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</si>
  <si>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</si>
  <si>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</si>
  <si>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</si>
  <si>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</si>
  <si>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</si>
  <si>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</si>
  <si>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</si>
  <si>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</si>
  <si>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</si>
  <si>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</si>
  <si>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</si>
  <si>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</si>
  <si>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</si>
  <si>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</si>
  <si>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</si>
  <si>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</si>
  <si>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</si>
  <si>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</si>
  <si>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</si>
  <si>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</si>
  <si>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</si>
  <si>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</si>
  <si>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</si>
  <si>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</si>
  <si>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</si>
  <si>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</si>
  <si>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</si>
  <si>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</si>
  <si>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</si>
  <si>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</si>
  <si>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</si>
  <si>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</si>
  <si>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</si>
  <si>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</si>
  <si>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</si>
  <si>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</si>
  <si>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</si>
  <si>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</si>
  <si>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</si>
  <si>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</si>
  <si>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</si>
  <si>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</si>
  <si>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</si>
  <si>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</si>
  <si>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</si>
  <si>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</si>
  <si>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</si>
  <si>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</si>
  <si>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</si>
  <si>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</si>
  <si>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</si>
  <si>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</si>
  <si>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</si>
  <si>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</si>
  <si>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</si>
  <si>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</si>
  <si>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</si>
  <si>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</si>
  <si>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</si>
  <si>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</si>
  <si>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</si>
  <si>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</si>
  <si>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</si>
  <si>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</si>
  <si>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</si>
  <si>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</si>
  <si>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</si>
  <si>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</si>
  <si>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</si>
  <si>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</si>
  <si>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</si>
  <si>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</si>
  <si>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</si>
  <si>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</si>
  <si>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</si>
  <si>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</si>
  <si>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</si>
  <si>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</si>
  <si>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</si>
  <si>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</si>
  <si>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</si>
  <si>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</si>
  <si>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</si>
  <si>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</si>
  <si>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</si>
  <si>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</si>
  <si>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</si>
  <si>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</si>
  <si>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</si>
  <si>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</si>
  <si>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</si>
  <si>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</si>
  <si>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</si>
  <si>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</si>
  <si>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</si>
  <si>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</si>
  <si>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</si>
  <si>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</si>
  <si>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</si>
  <si>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</si>
  <si>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</si>
  <si>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</si>
  <si>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</si>
  <si>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</si>
  <si>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</si>
  <si>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</si>
  <si>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</si>
  <si>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</si>
  <si>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</si>
  <si>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</si>
  <si>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</si>
  <si>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</si>
  <si>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</si>
  <si>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</si>
  <si>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</si>
  <si>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</si>
  <si>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</si>
  <si>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</si>
  <si>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</si>
  <si>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</si>
  <si>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</si>
  <si>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</si>
  <si>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</si>
  <si>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</si>
  <si>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</si>
  <si>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</si>
  <si>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</si>
  <si>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</si>
  <si>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</si>
  <si>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</si>
  <si>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</si>
  <si>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</si>
  <si>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</si>
  <si>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</si>
  <si>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</si>
  <si>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</si>
  <si>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</si>
  <si>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</si>
  <si>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</si>
  <si>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</si>
  <si>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</si>
  <si>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</si>
  <si>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</si>
  <si>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</si>
  <si>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</si>
  <si>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</si>
  <si>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</si>
  <si>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</si>
  <si>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</si>
  <si>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</si>
  <si>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</si>
  <si>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</si>
  <si>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</si>
  <si>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</si>
  <si>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</si>
  <si>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</si>
  <si>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</si>
  <si>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</si>
  <si>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</si>
  <si>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</si>
  <si>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</si>
  <si>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</si>
  <si>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</si>
  <si>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</si>
  <si>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</si>
  <si>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</si>
  <si>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</si>
  <si>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</si>
  <si>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</si>
  <si>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</si>
  <si>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</si>
  <si>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</si>
  <si>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</si>
  <si>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</si>
  <si>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</si>
  <si>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</si>
  <si>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</si>
  <si>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</si>
  <si>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</si>
  <si>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</si>
  <si>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</si>
  <si>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</si>
  <si>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</si>
  <si>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</si>
  <si>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</si>
  <si>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</si>
  <si>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</si>
  <si>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</si>
  <si>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</si>
  <si>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</si>
  <si>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</si>
  <si>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</si>
  <si>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</si>
  <si>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</si>
  <si>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</si>
  <si>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</si>
  <si>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</si>
  <si>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</si>
  <si>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</si>
  <si>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</si>
  <si>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</si>
  <si>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</si>
  <si>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</si>
  <si>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</si>
  <si>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</si>
  <si>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</si>
  <si>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</si>
  <si>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</si>
  <si>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</si>
  <si>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</si>
  <si>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</si>
  <si>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</si>
  <si>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</si>
  <si>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</si>
  <si>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</si>
  <si>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</si>
  <si>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</si>
  <si>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</si>
  <si>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</si>
  <si>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</si>
  <si>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</si>
  <si>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</si>
  <si>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</si>
  <si>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</si>
  <si>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</si>
  <si>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</si>
  <si>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</si>
  <si>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</si>
  <si>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</si>
  <si>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</si>
  <si>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</si>
  <si>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</si>
  <si>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</si>
  <si>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</si>
  <si>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</si>
  <si>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</si>
  <si>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</si>
  <si>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</si>
  <si>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</si>
  <si>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</si>
  <si>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</si>
  <si>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</si>
  <si>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</si>
  <si>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</si>
  <si>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</si>
  <si>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</si>
  <si>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</si>
  <si>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</si>
  <si>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</si>
  <si>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</si>
  <si>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</si>
  <si>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</si>
  <si>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</si>
  <si>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</si>
  <si>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</si>
  <si>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</si>
  <si>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</si>
  <si>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</si>
  <si>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</si>
  <si>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</si>
  <si>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</si>
  <si>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</si>
  <si>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</si>
  <si>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</si>
  <si>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</si>
  <si>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</si>
  <si>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</si>
  <si>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</si>
  <si>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</si>
  <si>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</si>
  <si>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</si>
  <si>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</si>
  <si>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</si>
  <si>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</si>
  <si>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</si>
  <si>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</si>
  <si>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</si>
  <si>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</si>
  <si>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</si>
  <si>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</si>
  <si>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</si>
  <si>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</si>
  <si>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</si>
  <si>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</si>
  <si>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</si>
  <si>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</si>
  <si>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</si>
  <si>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</si>
  <si>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</si>
  <si>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</si>
  <si>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</si>
  <si>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</si>
  <si>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</si>
  <si>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</si>
  <si>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</si>
  <si>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</si>
  <si>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</si>
  <si>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</si>
  <si>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</si>
  <si>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</si>
  <si>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</si>
  <si>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</si>
  <si>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</si>
  <si>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</si>
  <si>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</si>
  <si>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</si>
  <si>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</si>
  <si>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</si>
  <si>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</si>
  <si>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</si>
  <si>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</si>
  <si>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</si>
  <si>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</si>
  <si>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</si>
  <si>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</si>
  <si>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</si>
  <si>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</si>
  <si>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</si>
  <si>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</si>
  <si>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</si>
  <si>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</si>
  <si>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</si>
  <si>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</si>
  <si>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</si>
  <si>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</si>
  <si>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</si>
  <si>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</si>
  <si>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</si>
  <si>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</si>
  <si>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</si>
  <si>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</si>
  <si>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</si>
  <si>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</si>
  <si>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</si>
  <si>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</si>
  <si>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</si>
  <si>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</si>
  <si>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</si>
  <si>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</si>
  <si>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</si>
  <si>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</si>
  <si>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</si>
  <si>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</si>
  <si>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</si>
  <si>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</si>
  <si>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</si>
  <si>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</si>
  <si>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</si>
  <si>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</si>
  <si>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</si>
  <si>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</si>
  <si>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</si>
  <si>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</si>
  <si>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</si>
  <si>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</si>
  <si>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</si>
  <si>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</si>
  <si>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</si>
  <si>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</si>
  <si>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</si>
  <si>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</si>
  <si>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</si>
  <si>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</si>
  <si>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</si>
  <si>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</si>
  <si>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</si>
  <si>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</si>
  <si>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</si>
  <si>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</si>
  <si>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</si>
  <si>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</si>
  <si>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</si>
  <si>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</si>
  <si>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</si>
  <si>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</si>
  <si>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</si>
  <si>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</si>
  <si>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</si>
  <si>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</si>
  <si>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</si>
  <si>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</si>
  <si>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</si>
  <si>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</si>
  <si>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</si>
  <si>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</si>
  <si>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</si>
  <si>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</si>
  <si>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</si>
  <si>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</si>
  <si>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</si>
  <si>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</si>
  <si>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</si>
  <si>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</si>
  <si>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</si>
  <si>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</si>
  <si>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</si>
  <si>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</si>
  <si>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</si>
  <si>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</si>
  <si>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</si>
  <si>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</si>
  <si>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</si>
  <si>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</si>
  <si>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</si>
  <si>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</si>
  <si>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</si>
  <si>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</si>
  <si>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</si>
  <si>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</si>
  <si>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</si>
  <si>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</si>
  <si>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</si>
  <si>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</si>
  <si>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</si>
  <si>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</si>
  <si>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</si>
  <si>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</si>
  <si>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</si>
  <si>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</si>
  <si>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</si>
  <si>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</si>
  <si>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</si>
  <si>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</si>
  <si>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</si>
  <si>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</si>
  <si>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</si>
  <si>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</si>
  <si>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</si>
  <si>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</si>
  <si>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</si>
  <si>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</si>
  <si>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</si>
  <si>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</si>
  <si>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</si>
  <si>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</si>
  <si>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</si>
  <si>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</si>
  <si>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</si>
  <si>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</si>
  <si>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</si>
  <si>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</si>
  <si>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</si>
  <si>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</si>
  <si>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</si>
  <si>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</si>
  <si>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</si>
  <si>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</si>
  <si>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</si>
  <si>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</si>
  <si>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</si>
  <si>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</si>
  <si>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</si>
  <si>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</si>
  <si>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</si>
  <si>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</si>
  <si>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</si>
  <si>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</si>
  <si>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</si>
  <si>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</si>
  <si>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</si>
  <si>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</si>
  <si>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</si>
  <si>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</si>
  <si>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</si>
  <si>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</si>
  <si>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</si>
  <si>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</si>
  <si>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</si>
  <si>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</si>
  <si>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</si>
  <si>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</si>
  <si>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</si>
  <si>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</si>
  <si>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</si>
  <si>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</si>
  <si>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</si>
  <si>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</si>
  <si>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</si>
  <si>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</si>
  <si>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</si>
  <si>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</si>
  <si>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</si>
  <si>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</si>
  <si>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</si>
  <si>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</si>
  <si>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</si>
  <si>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</si>
  <si>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</si>
  <si>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</si>
  <si>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</si>
  <si>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</si>
  <si>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</si>
  <si>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</si>
  <si>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</si>
  <si>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</si>
  <si>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</si>
  <si>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</si>
  <si>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</si>
  <si>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</si>
  <si>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</si>
  <si>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</si>
  <si>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</si>
  <si>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</si>
  <si>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</si>
  <si>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</si>
  <si>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</si>
  <si>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</si>
  <si>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</si>
  <si>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</si>
  <si>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</si>
  <si>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</si>
  <si>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</si>
  <si>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</si>
  <si>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</si>
  <si>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</si>
  <si>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</si>
  <si>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</si>
  <si>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</si>
  <si>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</si>
  <si>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</si>
  <si>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</si>
  <si>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</si>
  <si>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</si>
  <si>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</si>
  <si>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</si>
  <si>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</si>
  <si>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</si>
  <si>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</si>
  <si>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</si>
  <si>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</si>
  <si>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</si>
  <si>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</si>
  <si>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</si>
  <si>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</si>
  <si>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</si>
  <si>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</si>
  <si>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</si>
  <si>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</si>
  <si>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</si>
  <si>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</si>
  <si>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</si>
  <si>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</si>
  <si>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</si>
  <si>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</si>
  <si>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</si>
  <si>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</si>
  <si>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</si>
  <si>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</si>
  <si>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</si>
  <si>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</si>
  <si>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</si>
  <si>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</si>
  <si>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</si>
  <si>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</si>
  <si>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</si>
  <si>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</si>
  <si>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</si>
  <si>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</si>
  <si>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</si>
  <si>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</si>
  <si>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</si>
  <si>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</si>
  <si>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</si>
  <si>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</si>
  <si>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</si>
  <si>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</si>
  <si>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</si>
  <si>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</si>
  <si>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</si>
  <si>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</si>
  <si>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</si>
  <si>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</si>
  <si>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</si>
  <si>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</si>
  <si>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</si>
  <si>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</si>
  <si>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</si>
  <si>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</si>
  <si>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</si>
  <si>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</si>
  <si>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</si>
  <si>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</si>
  <si>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</si>
  <si>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</si>
  <si>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</si>
  <si>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</si>
  <si>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</si>
  <si>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</si>
  <si>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</si>
  <si>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</si>
  <si>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</si>
  <si>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</si>
  <si>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</si>
  <si>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</si>
  <si>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</si>
  <si>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</si>
  <si>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</si>
  <si>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</si>
  <si>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</si>
  <si>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</si>
  <si>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</si>
  <si>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</si>
  <si>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</si>
  <si>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</si>
  <si>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</si>
  <si>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</si>
  <si>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</si>
  <si>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</si>
  <si>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</si>
  <si>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</si>
  <si>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</si>
  <si>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</si>
  <si>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</si>
  <si>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</si>
  <si>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</si>
  <si>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</si>
  <si>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</si>
  <si>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</si>
  <si>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</si>
  <si>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</si>
  <si>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</si>
  <si>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</si>
  <si>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</si>
  <si>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</si>
  <si>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</si>
  <si>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</si>
  <si>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</si>
  <si>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</si>
  <si>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</si>
  <si>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</si>
  <si>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</si>
  <si>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</si>
  <si>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</si>
  <si>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</si>
  <si>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</si>
  <si>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</si>
  <si>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</si>
  <si>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</si>
  <si>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</si>
  <si>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</si>
  <si>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</si>
  <si>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</si>
  <si>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</si>
  <si>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</si>
  <si>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</si>
  <si>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</si>
  <si>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</si>
  <si>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</si>
  <si>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</si>
  <si>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</si>
  <si>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</si>
  <si>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</si>
  <si>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</si>
  <si>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</si>
  <si>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</si>
  <si>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</si>
  <si>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</si>
  <si>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</si>
  <si>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</si>
  <si>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</si>
  <si>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</si>
  <si>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</si>
  <si>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</si>
  <si>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</si>
  <si>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</si>
  <si>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</si>
  <si>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</si>
  <si>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</si>
  <si>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</si>
  <si>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</si>
  <si>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</si>
  <si>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</si>
  <si>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</si>
  <si>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</si>
  <si>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</si>
  <si>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</si>
  <si>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</si>
  <si>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</si>
  <si>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</si>
  <si>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</si>
  <si>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</si>
  <si>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</si>
  <si>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</si>
  <si>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</si>
  <si>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</si>
  <si>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</si>
  <si>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</si>
  <si>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</si>
  <si>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</si>
  <si>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</si>
  <si>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</si>
  <si>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</si>
  <si>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</si>
  <si>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</si>
  <si>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</si>
  <si>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</si>
  <si>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</si>
  <si>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</si>
  <si>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</si>
  <si>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</si>
  <si>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</si>
  <si>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</si>
  <si>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</si>
  <si>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</si>
  <si>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</si>
  <si>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</si>
  <si>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</si>
  <si>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</si>
  <si>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</si>
  <si>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</si>
  <si>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</si>
  <si>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</si>
  <si>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</si>
  <si>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</si>
  <si>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</si>
  <si>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</si>
  <si>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</si>
  <si>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</si>
  <si>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</si>
  <si>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</si>
  <si>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</si>
  <si>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</si>
  <si>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</si>
  <si>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</si>
  <si>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</si>
  <si>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</si>
  <si>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</si>
  <si>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</si>
  <si>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</si>
  <si>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</si>
  <si>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</si>
  <si>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</si>
  <si>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</si>
  <si>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</si>
  <si>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</si>
  <si>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</si>
  <si>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</si>
  <si>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</si>
  <si>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</si>
  <si>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</si>
  <si>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</si>
  <si>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</si>
  <si>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</si>
  <si>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</si>
  <si>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</si>
  <si>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</si>
  <si>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</si>
  <si>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</si>
  <si>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</si>
  <si>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</si>
  <si>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</si>
  <si>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</si>
  <si>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</si>
  <si>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</si>
  <si>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</si>
  <si>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</si>
  <si>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</si>
  <si>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</si>
  <si>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</si>
  <si>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</si>
  <si>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</si>
  <si>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</si>
  <si>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</si>
  <si>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</si>
  <si>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</si>
  <si>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</si>
  <si>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</si>
  <si>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</si>
  <si>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</si>
  <si>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</si>
  <si>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</si>
  <si>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</si>
  <si>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</si>
  <si>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</si>
  <si>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</si>
  <si>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</si>
  <si>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</si>
  <si>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</si>
  <si>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</si>
  <si>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</si>
  <si>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</si>
  <si>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</si>
  <si>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</si>
  <si>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</si>
  <si>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</si>
  <si>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</si>
  <si>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</si>
  <si>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</si>
  <si>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</si>
  <si>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</si>
  <si>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</si>
  <si>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</si>
  <si>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</si>
  <si>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</si>
  <si>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</si>
  <si>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</si>
  <si>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</si>
  <si>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</si>
  <si>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</si>
  <si>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</si>
  <si>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</si>
  <si>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</si>
  <si>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</si>
  <si>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</si>
  <si>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</si>
  <si>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</si>
  <si>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</si>
  <si>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</si>
  <si>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</si>
  <si>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</si>
  <si>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</si>
  <si>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</si>
  <si>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</si>
  <si>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</si>
  <si>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</si>
  <si>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</si>
  <si>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</si>
  <si>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</si>
  <si>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</si>
  <si>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</si>
  <si>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</si>
  <si>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</si>
  <si>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</si>
  <si>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</si>
  <si>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</si>
  <si>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</si>
  <si>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</si>
  <si>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</si>
  <si>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</si>
  <si>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</si>
  <si>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</si>
  <si>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</si>
  <si>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</si>
  <si>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</si>
  <si>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</si>
  <si>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</si>
  <si>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</si>
  <si>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</si>
  <si>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</si>
  <si>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</si>
  <si>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</si>
  <si>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</si>
  <si>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</si>
  <si>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</si>
  <si>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</si>
  <si>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</si>
  <si>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</si>
  <si>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</si>
  <si>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</si>
  <si>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</si>
  <si>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</si>
  <si>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</si>
  <si>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</si>
  <si>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</si>
  <si>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</si>
  <si>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</si>
  <si>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</si>
  <si>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</si>
  <si>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</si>
  <si>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</si>
  <si>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</si>
  <si>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</si>
  <si>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</si>
  <si>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</si>
  <si>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</si>
  <si>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</si>
  <si>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</si>
  <si>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</si>
  <si>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</si>
  <si>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</si>
  <si>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</si>
  <si>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</si>
  <si>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</si>
  <si>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</si>
  <si>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</si>
  <si>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</si>
  <si>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</si>
  <si>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</si>
  <si>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</si>
  <si>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</si>
  <si>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</si>
  <si>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</si>
  <si>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</si>
  <si>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</si>
  <si>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</si>
  <si>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</si>
  <si>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</si>
  <si>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</si>
  <si>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</si>
  <si>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</si>
  <si>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</si>
  <si>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</si>
  <si>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</si>
  <si>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</si>
  <si>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</si>
  <si>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</si>
  <si>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</si>
  <si>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</si>
  <si>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</si>
  <si>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</si>
  <si>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</si>
  <si>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</si>
  <si>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</si>
  <si>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</si>
  <si>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</si>
  <si>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</si>
  <si>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</si>
  <si>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</si>
  <si>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</si>
  <si>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</si>
  <si>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</si>
  <si>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</si>
  <si>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</si>
  <si>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</si>
  <si>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</si>
  <si>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</si>
  <si>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</si>
  <si>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</si>
  <si>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</si>
  <si>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</si>
  <si>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</si>
  <si>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</si>
  <si>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</si>
  <si>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</si>
  <si>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</si>
  <si>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</si>
  <si>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</si>
  <si>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</si>
  <si>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</si>
  <si>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</si>
  <si>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</si>
  <si>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</si>
  <si>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</si>
  <si>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</si>
  <si>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</si>
  <si>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</si>
  <si>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</si>
  <si>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</si>
  <si>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</si>
  <si>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</si>
  <si>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</si>
  <si>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</si>
  <si>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</si>
  <si>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</si>
  <si>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</si>
  <si>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</si>
  <si>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</si>
  <si>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</si>
  <si>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</si>
  <si>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</si>
  <si>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</si>
  <si>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</si>
  <si>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</si>
  <si>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</si>
  <si>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</si>
  <si>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</si>
  <si>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</si>
  <si>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</si>
  <si>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</si>
  <si>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</si>
  <si>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</si>
  <si>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</si>
  <si>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</si>
  <si>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</si>
  <si>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</si>
  <si>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</si>
  <si>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</si>
  <si>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</si>
  <si>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</si>
  <si>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</si>
  <si>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</si>
  <si>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</si>
  <si>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</si>
  <si>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</si>
  <si>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</si>
  <si>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</si>
  <si>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</si>
  <si>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</si>
  <si>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</si>
  <si>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</si>
  <si>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</si>
  <si>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</si>
  <si>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</si>
  <si>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</si>
  <si>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</si>
  <si>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</si>
  <si>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</si>
  <si>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</si>
  <si>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</si>
  <si>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</si>
  <si>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</si>
  <si>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</si>
  <si>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</si>
  <si>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</si>
  <si>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</si>
  <si>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</si>
  <si>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</si>
  <si>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</si>
  <si>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</si>
  <si>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</si>
  <si>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</si>
  <si>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</si>
  <si>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</si>
  <si>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</si>
  <si>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</si>
  <si>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</si>
  <si>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</si>
  <si>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</si>
  <si>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</si>
  <si>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</si>
  <si>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</si>
  <si>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</si>
  <si>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</si>
  <si>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</si>
  <si>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</si>
  <si>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</si>
  <si>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</si>
  <si>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</si>
  <si>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</si>
  <si>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</si>
  <si>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</si>
  <si>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</si>
  <si>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</si>
  <si>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</si>
  <si>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</si>
  <si>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</si>
  <si>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</si>
  <si>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</si>
  <si>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</si>
  <si>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</si>
  <si>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</si>
  <si>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</si>
  <si>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</si>
  <si>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</si>
  <si>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</si>
  <si>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</si>
  <si>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</si>
  <si>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</si>
  <si>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</si>
  <si>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</si>
  <si>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</si>
  <si>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</si>
  <si>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</si>
  <si>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</si>
  <si>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</si>
  <si>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</si>
  <si>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</si>
  <si>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</si>
  <si>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</si>
  <si>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</si>
  <si>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</si>
  <si>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</si>
  <si>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</si>
  <si>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</si>
  <si>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</si>
  <si>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</si>
  <si>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</si>
  <si>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</si>
  <si>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</si>
  <si>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</si>
  <si>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</si>
  <si>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</si>
  <si>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</si>
  <si>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</si>
  <si>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</si>
  <si>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</si>
  <si>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</si>
  <si>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</si>
  <si>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</si>
  <si>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</si>
  <si>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</si>
  <si>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</si>
  <si>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</si>
  <si>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</si>
  <si>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</si>
  <si>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</si>
  <si>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</si>
  <si>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</si>
  <si>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</si>
  <si>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</si>
  <si>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</si>
  <si>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</si>
  <si>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</si>
  <si>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</si>
  <si>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</si>
  <si>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</si>
  <si>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</si>
  <si>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</si>
  <si>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</si>
  <si>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</si>
  <si>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</si>
  <si>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</si>
  <si>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</si>
  <si>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</si>
  <si>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</si>
  <si>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</si>
  <si>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</si>
  <si>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</si>
  <si>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</si>
  <si>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</si>
  <si>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</si>
  <si>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</si>
  <si>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</si>
  <si>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</si>
  <si>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</si>
  <si>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</si>
  <si>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</si>
  <si>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</si>
  <si>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</si>
  <si>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</si>
  <si>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</si>
  <si>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</si>
  <si>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</si>
  <si>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</si>
  <si>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</si>
  <si>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</si>
  <si>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</si>
  <si>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</si>
  <si>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</si>
  <si>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</si>
  <si>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</si>
  <si>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</si>
  <si>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</si>
  <si>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</si>
  <si>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</si>
  <si>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</si>
  <si>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</si>
  <si>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</si>
  <si>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</si>
  <si>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</si>
  <si>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</si>
  <si>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</si>
  <si>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</si>
  <si>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</si>
  <si>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</si>
  <si>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</si>
  <si>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</si>
  <si>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</si>
  <si>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</si>
  <si>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</si>
  <si>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</si>
  <si>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</si>
  <si>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</si>
  <si>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</si>
  <si>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</si>
  <si>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</si>
  <si>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</si>
  <si>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</si>
  <si>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</si>
  <si>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</si>
  <si>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</si>
  <si>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</si>
  <si>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</si>
  <si>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</si>
  <si>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</si>
  <si>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</si>
  <si>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</si>
  <si>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</si>
  <si>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</si>
  <si>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</si>
  <si>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</si>
  <si>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</si>
  <si>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</si>
  <si>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</si>
  <si>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</si>
  <si>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</si>
  <si>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</si>
  <si>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</si>
  <si>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</si>
  <si>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</si>
  <si>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</si>
  <si>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</si>
  <si>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</si>
  <si>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</si>
  <si>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</si>
  <si>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</si>
  <si>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</si>
  <si>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</si>
  <si>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</si>
  <si>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</si>
  <si>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</si>
  <si>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</si>
  <si>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</si>
  <si>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</si>
  <si>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</si>
  <si>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</si>
  <si>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</si>
  <si>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</si>
  <si>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</si>
  <si>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</si>
  <si>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</si>
  <si>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</si>
  <si>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</si>
  <si>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</si>
  <si>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</si>
  <si>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</si>
  <si>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</si>
  <si>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</si>
  <si>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</si>
  <si>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</si>
  <si>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</si>
  <si>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</si>
  <si>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</si>
  <si>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</si>
  <si>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</si>
  <si>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</si>
  <si>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</si>
  <si>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</si>
  <si>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</si>
  <si>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</si>
  <si>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</si>
  <si>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</si>
  <si>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</si>
  <si>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</si>
  <si>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</si>
  <si>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</si>
  <si>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</si>
  <si>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</si>
  <si>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</si>
  <si>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</si>
  <si>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</si>
  <si>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</si>
  <si>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</si>
  <si>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</si>
  <si>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</si>
  <si>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</si>
  <si>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</si>
  <si>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</si>
  <si>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</si>
  <si>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</si>
  <si>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</si>
  <si>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</si>
  <si>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</si>
  <si>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</si>
  <si>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</si>
  <si>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</si>
  <si>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</si>
  <si>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</si>
  <si>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</si>
  <si>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</si>
  <si>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</si>
  <si>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</si>
  <si>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</si>
  <si>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</si>
  <si>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</si>
  <si>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</si>
  <si>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</si>
  <si>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</si>
  <si>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</si>
  <si>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</si>
  <si>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</si>
  <si>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</si>
  <si>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</si>
  <si>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</si>
  <si>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</si>
  <si>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</si>
  <si>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</si>
  <si>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</si>
  <si>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</si>
  <si>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</si>
  <si>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</si>
  <si>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</si>
  <si>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</si>
  <si>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</si>
  <si>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</si>
  <si>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</si>
  <si>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</si>
  <si>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</si>
  <si>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</si>
  <si>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</si>
  <si>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</si>
  <si>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</si>
  <si>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</si>
  <si>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</si>
  <si>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</si>
  <si>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</si>
  <si>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</si>
  <si>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</si>
  <si>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</si>
  <si>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</si>
  <si>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</si>
  <si>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</si>
  <si>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</si>
  <si>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</si>
  <si>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</si>
  <si>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</si>
  <si>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</si>
  <si>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</si>
  <si>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</si>
  <si>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</si>
  <si>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</si>
  <si>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</si>
  <si>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</si>
  <si>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</si>
  <si>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</si>
  <si>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</si>
  <si>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</si>
  <si>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</si>
  <si>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</si>
  <si>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</si>
  <si>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</si>
  <si>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</si>
  <si>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</si>
  <si>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</si>
  <si>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</si>
  <si>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</si>
  <si>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</si>
  <si>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</si>
  <si>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</si>
  <si>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</si>
  <si>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</si>
  <si>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</si>
  <si>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</si>
  <si>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</si>
  <si>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</si>
  <si>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</si>
  <si>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</si>
  <si>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</si>
  <si>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</si>
  <si>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</si>
  <si>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</si>
  <si>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</si>
  <si>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</si>
  <si>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</si>
  <si>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</si>
  <si>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</si>
  <si>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</si>
  <si>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</si>
  <si>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</si>
  <si>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</si>
  <si>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</si>
  <si>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</si>
  <si>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</si>
  <si>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</si>
  <si>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</si>
  <si>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</si>
  <si>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</si>
  <si>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</si>
  <si>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</si>
  <si>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</si>
  <si>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</si>
  <si>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</si>
  <si>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</si>
  <si>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</si>
  <si>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</si>
  <si>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</si>
  <si>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</si>
  <si>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</si>
  <si>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</si>
  <si>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</si>
  <si>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</si>
  <si>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</si>
  <si>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</si>
  <si>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</si>
  <si>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</si>
  <si>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</si>
  <si>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</si>
  <si>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</si>
  <si>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</si>
  <si>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</si>
  <si>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</si>
  <si>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</si>
  <si>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</si>
  <si>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</si>
  <si>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</si>
  <si>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</si>
  <si>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</si>
  <si>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</si>
  <si>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</si>
  <si>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</si>
  <si>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</si>
  <si>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</si>
  <si>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</si>
  <si>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</si>
  <si>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</si>
  <si>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</si>
  <si>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</si>
  <si>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</si>
  <si>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</si>
  <si>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</si>
  <si>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</si>
  <si>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</si>
  <si>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</si>
  <si>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</si>
  <si>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</si>
  <si>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</si>
  <si>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</si>
  <si>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</si>
  <si>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</si>
  <si>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</si>
  <si>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</si>
  <si>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</si>
  <si>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</si>
  <si>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</si>
  <si>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</si>
  <si>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</si>
  <si>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</si>
  <si>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</si>
  <si>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</si>
  <si>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</si>
  <si>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</si>
  <si>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</si>
  <si>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</si>
  <si>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</si>
  <si>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</si>
  <si>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</si>
  <si>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</si>
  <si>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</si>
  <si>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</si>
  <si>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</si>
  <si>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</si>
  <si>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</si>
  <si>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</si>
  <si>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</si>
  <si>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</si>
  <si>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</si>
  <si>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</si>
  <si>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</si>
  <si>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</si>
  <si>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</si>
  <si>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</si>
  <si>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</si>
  <si>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</si>
  <si>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</si>
  <si>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</si>
  <si>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</si>
  <si>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</si>
  <si>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</si>
  <si>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</si>
  <si>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</si>
  <si>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</si>
  <si>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</si>
  <si>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</si>
  <si>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</si>
  <si>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</si>
  <si>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</si>
  <si>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</si>
  <si>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</si>
  <si>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</si>
  <si>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</si>
  <si>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</si>
  <si>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</si>
  <si>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</si>
  <si>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</si>
  <si>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</si>
  <si>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</si>
  <si>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</si>
  <si>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</si>
  <si>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</si>
  <si>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</si>
  <si>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</si>
  <si>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</si>
  <si>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</si>
  <si>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</si>
  <si>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</si>
  <si>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</si>
  <si>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</si>
  <si>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</si>
  <si>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</si>
  <si>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</si>
  <si>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</si>
  <si>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</si>
  <si>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</si>
  <si>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</si>
  <si>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</si>
  <si>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</si>
  <si>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</si>
  <si>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</si>
  <si>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</si>
  <si>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</si>
  <si>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</si>
  <si>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</si>
  <si>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</si>
  <si>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</si>
  <si>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</si>
  <si>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</si>
  <si>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</si>
  <si>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</si>
  <si>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</si>
  <si>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</si>
  <si>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</si>
  <si>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</si>
  <si>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</si>
  <si>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</si>
  <si>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</si>
  <si>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</si>
  <si>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</si>
  <si>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</si>
  <si>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</si>
  <si>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</si>
  <si>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</si>
  <si>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</si>
  <si>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</si>
  <si>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</si>
  <si>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</si>
  <si>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</si>
  <si>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</si>
  <si>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</si>
  <si>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</si>
  <si>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</si>
  <si>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</si>
  <si>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</si>
  <si>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</si>
  <si>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</si>
  <si>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</si>
  <si>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</si>
  <si>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</si>
  <si>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</si>
  <si>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</si>
  <si>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</si>
  <si>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</si>
  <si>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</si>
  <si>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</si>
  <si>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</si>
  <si>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</si>
  <si>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</si>
  <si>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</si>
  <si>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</si>
  <si>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</si>
  <si>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</si>
  <si>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</si>
  <si>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</si>
  <si>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</si>
  <si>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</si>
  <si>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</si>
  <si>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</si>
  <si>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</si>
  <si>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</si>
  <si>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</si>
  <si>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</si>
  <si>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</si>
  <si>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</si>
  <si>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</si>
  <si>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</si>
  <si>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</si>
  <si>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</si>
  <si>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</si>
  <si>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</si>
  <si>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</si>
  <si>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</si>
  <si>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</si>
  <si>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</si>
  <si>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</si>
  <si>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</si>
  <si>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</si>
  <si>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</si>
  <si>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</si>
  <si>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</si>
  <si>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</si>
  <si>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</si>
  <si>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</si>
  <si>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</si>
  <si>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</si>
  <si>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</si>
  <si>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</si>
  <si>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</si>
  <si>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</si>
  <si>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</si>
  <si>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</si>
  <si>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</si>
  <si>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</si>
  <si>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</si>
  <si>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</si>
  <si>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</si>
  <si>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</si>
  <si>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</si>
  <si>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</si>
  <si>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</si>
  <si>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</si>
  <si>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</si>
  <si>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</si>
  <si>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</si>
  <si>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</si>
  <si>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</si>
  <si>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</si>
  <si>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</si>
  <si>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</si>
  <si>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</si>
  <si>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</si>
  <si>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</si>
  <si>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</si>
  <si>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</si>
  <si>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</si>
  <si>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</si>
  <si>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</si>
  <si>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</si>
  <si>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</si>
  <si>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</si>
  <si>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</si>
  <si>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</si>
  <si>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</si>
  <si>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</si>
  <si>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</si>
  <si>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</si>
  <si>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</si>
  <si>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</si>
  <si>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</si>
  <si>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</si>
  <si>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</si>
  <si>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</si>
  <si>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</si>
  <si>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</si>
  <si>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</si>
  <si>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</si>
  <si>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</si>
  <si>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</si>
  <si>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</si>
  <si>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</si>
  <si>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</si>
  <si>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</si>
  <si>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</si>
  <si>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</si>
  <si>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</si>
  <si>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</si>
  <si>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</si>
  <si>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</si>
  <si>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</si>
  <si>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</si>
  <si>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</si>
  <si>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</si>
  <si>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</si>
  <si>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</si>
  <si>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</si>
  <si>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</si>
  <si>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</si>
  <si>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</si>
  <si>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</si>
  <si>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</si>
  <si>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</si>
  <si>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</si>
  <si>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</si>
  <si>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</si>
  <si>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</si>
  <si>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</si>
  <si>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</si>
  <si>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</si>
  <si>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</si>
  <si>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</si>
  <si>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</si>
  <si>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</si>
  <si>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</si>
  <si>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</si>
  <si>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</si>
  <si>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</si>
  <si>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</si>
  <si>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</si>
  <si>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</si>
  <si>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</si>
  <si>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</si>
  <si>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</si>
  <si>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</si>
  <si>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</si>
  <si>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</si>
  <si>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</si>
  <si>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</si>
  <si>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</si>
  <si>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</si>
  <si>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</si>
  <si>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</si>
  <si>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</si>
  <si>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</si>
  <si>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</si>
  <si>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</si>
  <si>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</si>
  <si>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</si>
  <si>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</si>
  <si>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</si>
  <si>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</si>
  <si>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</si>
  <si>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</si>
  <si>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</si>
  <si>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</si>
  <si>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</si>
  <si>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</si>
  <si>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</si>
  <si>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</si>
  <si>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</si>
  <si>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</si>
  <si>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</si>
  <si>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</si>
  <si>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</si>
  <si>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</si>
  <si>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</si>
  <si>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</si>
  <si>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</si>
  <si>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</si>
  <si>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</si>
  <si>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</si>
  <si>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</si>
  <si>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</si>
  <si>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</si>
  <si>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</si>
  <si>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</si>
  <si>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</si>
  <si>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</si>
  <si>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</si>
  <si>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</si>
  <si>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</si>
  <si>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</si>
  <si>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</si>
  <si>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</si>
  <si>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</si>
  <si>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</si>
  <si>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</si>
  <si>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</si>
  <si>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</si>
  <si>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</si>
  <si>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</si>
  <si>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</si>
  <si>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</si>
  <si>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</si>
  <si>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</si>
  <si>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</si>
  <si>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</si>
  <si>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</si>
  <si>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</si>
  <si>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</si>
  <si>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</si>
  <si>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</si>
  <si>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</si>
  <si>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</si>
  <si>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</si>
  <si>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</si>
  <si>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</si>
  <si>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</si>
  <si>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</si>
  <si>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</si>
  <si>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</si>
  <si>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</si>
  <si>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</si>
  <si>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</si>
  <si>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</si>
  <si>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</si>
  <si>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</si>
  <si>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</si>
  <si>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</si>
  <si>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</si>
  <si>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</si>
  <si>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</si>
  <si>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</si>
  <si>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</si>
  <si>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</si>
  <si>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</si>
  <si>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</si>
  <si>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</si>
  <si>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</si>
  <si>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</si>
  <si>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</si>
  <si>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</si>
  <si>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</si>
  <si>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</si>
  <si>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</si>
  <si>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</si>
  <si>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</si>
  <si>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</si>
  <si>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</si>
  <si>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</si>
  <si>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</si>
  <si>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</si>
  <si>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</si>
  <si>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</si>
  <si>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</si>
  <si>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</si>
  <si>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</si>
  <si>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</si>
  <si>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</si>
  <si>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</si>
  <si>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</si>
  <si>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</si>
  <si>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</si>
  <si>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</si>
  <si>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</si>
  <si>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</si>
  <si>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</si>
  <si>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</si>
  <si>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</si>
  <si>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</si>
  <si>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</si>
  <si>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</si>
  <si>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</si>
  <si>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</si>
  <si>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</si>
  <si>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</si>
  <si>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</si>
  <si>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</si>
  <si>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</si>
  <si>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</si>
  <si>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</si>
  <si>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</si>
  <si>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</si>
  <si>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</si>
  <si>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</si>
  <si>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</si>
  <si>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</si>
  <si>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</si>
  <si>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</si>
  <si>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</si>
  <si>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</si>
  <si>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</si>
  <si>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</si>
  <si>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</si>
  <si>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</si>
  <si>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</si>
  <si>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</si>
  <si>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</si>
  <si>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</si>
  <si>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</si>
  <si>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</si>
  <si>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</si>
  <si>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</si>
  <si>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</si>
  <si>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</si>
  <si>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</si>
  <si>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</si>
  <si>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</si>
  <si>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</si>
  <si>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</si>
  <si>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</si>
  <si>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</si>
  <si>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</si>
  <si>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</si>
  <si>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</si>
  <si>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</si>
  <si>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</si>
  <si>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</si>
  <si>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</si>
  <si>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</si>
  <si>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</si>
  <si>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</si>
  <si>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</si>
  <si>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</si>
  <si>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</si>
  <si>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</si>
  <si>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</si>
  <si>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</si>
  <si>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</si>
  <si>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</si>
  <si>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</si>
  <si>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</si>
  <si>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</si>
  <si>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</si>
  <si>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</si>
  <si>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</si>
  <si>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</si>
  <si>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</si>
  <si>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</si>
  <si>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</si>
  <si>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</si>
  <si>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</si>
  <si>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</si>
  <si>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</si>
  <si>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</si>
  <si>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</si>
  <si>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</si>
  <si>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</si>
  <si>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</si>
  <si>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</si>
  <si>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</si>
  <si>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</si>
  <si>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</si>
  <si>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</si>
  <si>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</si>
  <si>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</si>
  <si>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</si>
  <si>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</si>
  <si>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</si>
  <si>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</si>
  <si>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</si>
  <si>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</si>
  <si>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</si>
  <si>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</si>
  <si>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</si>
  <si>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</si>
  <si>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</si>
  <si>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</si>
  <si>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</si>
  <si>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</si>
  <si>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</si>
  <si>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</si>
  <si>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</si>
  <si>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</si>
  <si>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</si>
  <si>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</si>
  <si>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</si>
  <si>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</si>
  <si>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</si>
  <si>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</si>
  <si>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</si>
  <si>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</si>
  <si>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</si>
  <si>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</si>
  <si>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</si>
  <si>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</si>
  <si>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</si>
  <si>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</si>
  <si>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</si>
  <si>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</si>
  <si>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</si>
  <si>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</si>
  <si>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</si>
  <si>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</si>
  <si>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</si>
  <si>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</si>
  <si>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</si>
  <si>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</si>
  <si>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</si>
  <si>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</si>
  <si>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</si>
  <si>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</si>
  <si>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</si>
  <si>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</si>
  <si>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</si>
  <si>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</si>
  <si>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</si>
  <si>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</si>
  <si>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</si>
  <si>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</si>
  <si>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</si>
  <si>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</si>
  <si>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</si>
  <si>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</si>
  <si>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</si>
  <si>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</si>
  <si>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</si>
  <si>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</si>
  <si>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</si>
  <si>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</si>
  <si>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</si>
  <si>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</si>
  <si>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</si>
  <si>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</si>
  <si>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</si>
  <si>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</si>
  <si>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</si>
  <si>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</si>
  <si>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</si>
  <si>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</si>
  <si>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</si>
  <si>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</si>
  <si>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</si>
  <si>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</si>
  <si>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</si>
  <si>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</si>
  <si>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</si>
  <si>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</si>
  <si>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</si>
  <si>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</si>
  <si>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</si>
  <si>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</si>
  <si>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</si>
  <si>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</si>
  <si>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</si>
  <si>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</si>
  <si>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</si>
  <si>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</si>
  <si>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</si>
  <si>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</si>
  <si>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</si>
  <si>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</si>
  <si>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</si>
  <si>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</si>
  <si>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</si>
  <si>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</si>
  <si>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</si>
  <si>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</si>
  <si>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</si>
  <si>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</si>
  <si>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</si>
  <si>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</si>
  <si>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</si>
  <si>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</si>
  <si>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</si>
  <si>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</si>
  <si>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</si>
  <si>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</si>
  <si>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</si>
  <si>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</si>
  <si>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</si>
  <si>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</si>
  <si>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</si>
  <si>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</si>
  <si>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</si>
  <si>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</si>
  <si>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</si>
  <si>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</si>
  <si>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</si>
  <si>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</si>
  <si>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</si>
  <si>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</si>
  <si>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</si>
  <si>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</si>
  <si>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</si>
  <si>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</si>
  <si>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</si>
  <si>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</si>
  <si>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</si>
  <si>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</si>
  <si>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</si>
  <si>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</si>
  <si>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</si>
  <si>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</si>
  <si>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</si>
  <si>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</si>
  <si>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</si>
  <si>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</si>
  <si>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</si>
  <si>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</si>
  <si>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</si>
  <si>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</si>
  <si>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</si>
  <si>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</si>
  <si>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</si>
  <si>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</si>
  <si>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</si>
  <si>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</si>
  <si>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</si>
  <si>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</si>
  <si>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</si>
  <si>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</si>
  <si>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</si>
  <si>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</si>
  <si>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</si>
  <si>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</si>
  <si>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</si>
  <si>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</si>
  <si>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</si>
  <si>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</si>
  <si>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</si>
  <si>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</si>
  <si>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</si>
  <si>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</si>
  <si>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</si>
  <si>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</si>
  <si>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</si>
  <si>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</si>
  <si>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</si>
  <si>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</si>
  <si>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</si>
  <si>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</si>
  <si>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</si>
  <si>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</si>
  <si>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</si>
  <si>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</si>
  <si>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</si>
  <si>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</si>
  <si>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</si>
  <si>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</si>
  <si>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</si>
  <si>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</si>
  <si>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</si>
  <si>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</si>
  <si>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</si>
  <si>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</si>
  <si>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</si>
  <si>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</si>
  <si>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</si>
  <si>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</si>
  <si>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</si>
  <si>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</si>
  <si>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</si>
  <si>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</si>
  <si>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</si>
  <si>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</si>
  <si>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</si>
  <si>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</si>
  <si>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</si>
  <si>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</si>
  <si>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</si>
  <si>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</si>
  <si>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</si>
  <si>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</si>
  <si>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</si>
  <si>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</si>
  <si>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</si>
  <si>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</si>
  <si>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</si>
  <si>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</si>
  <si>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</si>
  <si>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</si>
  <si>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</si>
  <si>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</si>
  <si>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</si>
  <si>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</si>
  <si>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</si>
  <si>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</si>
  <si>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</si>
  <si>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</si>
  <si>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</si>
  <si>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</si>
  <si>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</si>
  <si>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</si>
  <si>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</si>
  <si>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</si>
  <si>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</si>
  <si>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</si>
  <si>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</si>
  <si>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</si>
  <si>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</si>
  <si>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</si>
  <si>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</si>
  <si>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</si>
  <si>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</si>
  <si>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</si>
  <si>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</si>
  <si>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</si>
  <si>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</si>
  <si>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</si>
  <si>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</si>
  <si>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</si>
  <si>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</si>
  <si>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</si>
  <si>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</si>
  <si>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</si>
  <si>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</si>
  <si>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</si>
  <si>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</si>
  <si>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</si>
  <si>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</si>
  <si>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</si>
  <si>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</si>
  <si>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</si>
  <si>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</si>
  <si>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</si>
  <si>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</si>
  <si>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</si>
  <si>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</si>
  <si>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</si>
  <si>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</si>
  <si>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</si>
  <si>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</si>
  <si>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</si>
  <si>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</si>
  <si>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</si>
  <si>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</si>
  <si>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</si>
  <si>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</si>
  <si>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</si>
  <si>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</si>
  <si>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</si>
  <si>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</si>
  <si>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</si>
  <si>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</si>
  <si>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</si>
  <si>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</si>
  <si>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</si>
  <si>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</si>
  <si>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</si>
  <si>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</si>
  <si>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</si>
  <si>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</si>
  <si>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</si>
  <si>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</si>
  <si>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</si>
  <si>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</si>
  <si>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</si>
  <si>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</si>
  <si>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</si>
  <si>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</si>
  <si>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</si>
  <si>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</si>
  <si>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</si>
  <si>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</si>
  <si>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</si>
  <si>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</si>
  <si>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</si>
  <si>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</si>
  <si>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</si>
  <si>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</si>
  <si>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</si>
  <si>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</si>
  <si>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</si>
  <si>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</si>
  <si>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</si>
  <si>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</si>
  <si>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</si>
  <si>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</si>
  <si>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</si>
  <si>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</si>
  <si>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</si>
  <si>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</si>
  <si>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</si>
  <si>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</si>
  <si>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</si>
  <si>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</si>
  <si>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</si>
  <si>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</si>
  <si>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</si>
  <si>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</si>
  <si>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</si>
  <si>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</si>
  <si>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</si>
  <si>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</si>
  <si>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</si>
  <si>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</si>
  <si>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</si>
  <si>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</si>
  <si>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</si>
  <si>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</si>
  <si>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</si>
  <si>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</si>
  <si>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</si>
  <si>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</si>
  <si>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</si>
  <si>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</si>
  <si>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</si>
  <si>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</si>
  <si>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</si>
  <si>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</si>
  <si>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</si>
  <si>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</si>
  <si>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</si>
  <si>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</si>
  <si>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</si>
  <si>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</si>
  <si>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</si>
  <si>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</si>
  <si>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</si>
  <si>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</si>
  <si>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</si>
  <si>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</si>
  <si>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</si>
  <si>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</si>
  <si>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</si>
  <si>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</si>
  <si>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</si>
  <si>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</si>
  <si>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</si>
  <si>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</si>
  <si>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</si>
  <si>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</si>
  <si>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</si>
  <si>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</si>
  <si>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</si>
  <si>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</si>
  <si>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</si>
  <si>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</si>
  <si>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</si>
  <si>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</si>
  <si>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</si>
  <si>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</si>
  <si>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</si>
  <si>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</si>
  <si>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</si>
  <si>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</si>
  <si>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</si>
  <si>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</si>
  <si>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</si>
  <si>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</si>
  <si>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</si>
  <si>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</si>
  <si>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</si>
  <si>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</si>
  <si>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</si>
  <si>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</si>
  <si>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</si>
  <si>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</si>
  <si>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</si>
  <si>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</si>
  <si>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</si>
  <si>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</si>
  <si>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</si>
  <si>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</si>
  <si>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</si>
  <si>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</si>
  <si>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</si>
  <si>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</si>
  <si>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</si>
  <si>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</si>
  <si>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</si>
  <si>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</si>
  <si>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</si>
  <si>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</si>
  <si>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</si>
  <si>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</si>
  <si>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</si>
  <si>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</si>
  <si>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</si>
  <si>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</si>
  <si>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</si>
  <si>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</si>
  <si>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</si>
  <si>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</si>
  <si>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</si>
  <si>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</si>
  <si>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</si>
  <si>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</si>
  <si>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</si>
  <si>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</si>
  <si>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</si>
  <si>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</si>
  <si>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</si>
  <si>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</si>
  <si>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</si>
  <si>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</si>
  <si>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</si>
  <si>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</si>
  <si>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</si>
  <si>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</si>
  <si>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</si>
  <si>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</si>
  <si>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</si>
  <si>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</si>
  <si>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</si>
  <si>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</si>
  <si>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</si>
  <si>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</si>
  <si>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</si>
  <si>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</si>
  <si>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</si>
  <si>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</si>
  <si>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</si>
  <si>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</si>
  <si>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</si>
  <si>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</si>
  <si>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</si>
  <si>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</si>
  <si>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</si>
  <si>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</si>
  <si>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</si>
  <si>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</si>
  <si>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</si>
  <si>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</si>
  <si>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</si>
  <si>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</si>
  <si>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</si>
  <si>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</si>
  <si>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</si>
  <si>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</si>
  <si>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</si>
  <si>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</si>
  <si>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</si>
  <si>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</si>
  <si>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</si>
  <si>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</si>
  <si>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</si>
  <si>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</si>
  <si>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</si>
  <si>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</si>
  <si>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</si>
  <si>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</si>
  <si>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</si>
  <si>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</si>
  <si>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</si>
  <si>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</si>
  <si>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</si>
  <si>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</si>
  <si>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</si>
  <si>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</si>
  <si>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</si>
  <si>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</si>
  <si>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</si>
  <si>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</si>
  <si>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</si>
  <si>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</si>
  <si>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</si>
  <si>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</si>
  <si>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</si>
  <si>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</si>
  <si>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</si>
  <si>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</si>
  <si>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</si>
  <si>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</si>
  <si>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</si>
  <si>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</si>
  <si>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</si>
  <si>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</si>
  <si>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</si>
  <si>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</si>
  <si>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</si>
  <si>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</si>
  <si>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</si>
  <si>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</si>
  <si>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</si>
  <si>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</si>
  <si>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</si>
  <si>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</si>
  <si>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</si>
  <si>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</si>
  <si>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</si>
  <si>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</si>
  <si>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</si>
  <si>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</si>
  <si>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</si>
  <si>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</si>
  <si>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</si>
  <si>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</si>
  <si>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</si>
  <si>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</si>
  <si>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</si>
  <si>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</si>
  <si>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</si>
  <si>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</si>
  <si>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</si>
  <si>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</si>
  <si>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</si>
  <si>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</si>
  <si>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</si>
  <si>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</si>
  <si>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</si>
  <si>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</si>
  <si>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</si>
  <si>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</si>
  <si>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</si>
  <si>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</si>
  <si>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</si>
  <si>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</si>
  <si>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</si>
  <si>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</si>
  <si>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</si>
  <si>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</si>
  <si>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</si>
  <si>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</si>
  <si>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</si>
  <si>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</si>
  <si>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</si>
  <si>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</si>
  <si>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</si>
  <si>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</si>
  <si>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</si>
  <si>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</si>
  <si>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</si>
  <si>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</si>
  <si>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</si>
  <si>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</si>
  <si>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</si>
  <si>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</si>
  <si>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</si>
  <si>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</si>
  <si>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</si>
  <si>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</si>
  <si>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</si>
  <si>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</si>
  <si>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</si>
  <si>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</si>
  <si>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</si>
  <si>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</si>
  <si>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</si>
  <si>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</si>
  <si>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</si>
  <si>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</si>
  <si>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</si>
  <si>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</si>
  <si>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</si>
  <si>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</si>
  <si>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</si>
  <si>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</si>
  <si>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</si>
  <si>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</si>
  <si>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</si>
  <si>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</si>
  <si>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</si>
  <si>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</si>
  <si>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</si>
  <si>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</si>
  <si>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</si>
  <si>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</si>
  <si>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</si>
  <si>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</si>
  <si>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</si>
  <si>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</si>
  <si>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</si>
  <si>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</si>
  <si>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</si>
  <si>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</si>
  <si>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</si>
  <si>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</si>
  <si>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</si>
  <si>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</si>
  <si>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</si>
  <si>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</si>
  <si>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</si>
  <si>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</si>
  <si>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</si>
  <si>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</si>
  <si>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</si>
  <si>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</si>
  <si>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</si>
  <si>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</si>
  <si>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</si>
  <si>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</si>
  <si>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</si>
  <si>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</si>
  <si>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</si>
  <si>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</si>
  <si>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</si>
  <si>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</si>
  <si>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</si>
  <si>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</si>
  <si>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</si>
  <si>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</si>
  <si>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</si>
  <si>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</si>
  <si>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</si>
  <si>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</si>
  <si>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</si>
  <si>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</si>
  <si>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</si>
  <si>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</si>
  <si>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</si>
  <si>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</si>
  <si>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</si>
  <si>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</si>
  <si>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</si>
  <si>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</si>
  <si>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</si>
  <si>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</si>
  <si>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</si>
  <si>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</si>
  <si>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</si>
  <si>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</si>
  <si>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</si>
  <si>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</si>
  <si>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</si>
  <si>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</si>
  <si>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</si>
  <si>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</si>
  <si>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</si>
  <si>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</si>
  <si>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</si>
  <si>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</si>
  <si>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</si>
  <si>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</si>
  <si>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</si>
  <si>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</si>
  <si>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</si>
  <si>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</si>
  <si>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</si>
  <si>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</si>
  <si>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</si>
  <si>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</si>
  <si>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</si>
  <si>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</si>
  <si>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</si>
  <si>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</si>
  <si>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</si>
  <si>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</si>
  <si>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</si>
  <si>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</si>
  <si>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</si>
  <si>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</si>
  <si>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</si>
  <si>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</si>
  <si>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</si>
  <si>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</si>
  <si>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</si>
  <si>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</si>
  <si>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</si>
  <si>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</si>
  <si>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</si>
  <si>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</si>
  <si>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</si>
  <si>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</si>
  <si>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</si>
  <si>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</si>
  <si>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</si>
  <si>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</si>
  <si>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</si>
  <si>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</si>
  <si>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</si>
  <si>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</si>
  <si>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</si>
  <si>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</si>
  <si>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</si>
  <si>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</si>
  <si>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</si>
  <si>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</si>
  <si>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</si>
  <si>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</si>
  <si>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</si>
  <si>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</si>
  <si>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</si>
  <si>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</si>
  <si>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</si>
  <si>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</si>
  <si>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</si>
  <si>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</si>
  <si>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</si>
  <si>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</si>
  <si>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</si>
  <si>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</si>
  <si>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</si>
  <si>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</si>
  <si>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</si>
  <si>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</si>
  <si>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</si>
  <si>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</si>
  <si>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</si>
  <si>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</si>
  <si>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</si>
  <si>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</si>
  <si>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</si>
  <si>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</si>
  <si>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</si>
  <si>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</si>
  <si>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</si>
  <si>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</si>
  <si>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</si>
  <si>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</si>
  <si>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</si>
  <si>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</si>
  <si>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</si>
  <si>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</si>
  <si>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</si>
  <si>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</si>
  <si>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</si>
  <si>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</si>
  <si>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</si>
  <si>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</si>
  <si>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</si>
  <si>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</si>
  <si>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</si>
  <si>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</si>
  <si>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</si>
  <si>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</si>
  <si>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</si>
  <si>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</si>
  <si>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</si>
  <si>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</si>
  <si>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</si>
  <si>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</si>
  <si>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</si>
  <si>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</si>
  <si>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</si>
  <si>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</si>
  <si>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</si>
  <si>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</si>
  <si>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</si>
  <si>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</si>
  <si>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</si>
  <si>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</si>
  <si>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</si>
  <si>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</si>
  <si>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</si>
  <si>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</si>
  <si>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</si>
  <si>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</si>
  <si>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</si>
  <si>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</si>
  <si>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</si>
  <si>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</si>
  <si>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</si>
  <si>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</si>
  <si>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</si>
  <si>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</si>
  <si>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</si>
  <si>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</si>
  <si>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</si>
  <si>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</si>
  <si>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</si>
  <si>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</si>
  <si>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</si>
  <si>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</si>
  <si>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</si>
  <si>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</si>
  <si>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</si>
  <si>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</si>
  <si>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</si>
  <si>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</si>
  <si>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</si>
  <si>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</si>
  <si>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</si>
  <si>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</si>
  <si>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</si>
  <si>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</si>
  <si>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</si>
  <si>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</si>
  <si>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</si>
  <si>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</si>
  <si>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</si>
  <si>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</si>
  <si>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</si>
  <si>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</si>
  <si>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</si>
  <si>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</si>
  <si>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</si>
  <si>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</si>
  <si>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</si>
  <si>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</si>
  <si>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</si>
  <si>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</si>
  <si>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</si>
  <si>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</si>
  <si>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</si>
  <si>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</si>
  <si>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</si>
  <si>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</si>
  <si>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</si>
  <si>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</si>
  <si>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</si>
  <si>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</si>
  <si>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</si>
  <si>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</si>
  <si>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</si>
  <si>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</si>
  <si>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</si>
  <si>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</si>
  <si>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</si>
  <si>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</si>
  <si>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</si>
  <si>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</si>
  <si>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</si>
  <si>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</si>
  <si>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</si>
  <si>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</si>
  <si>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</si>
  <si>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</si>
  <si>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</si>
  <si>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</si>
  <si>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</si>
  <si>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</si>
  <si>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</si>
  <si>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</si>
  <si>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</si>
  <si>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</si>
  <si>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</si>
  <si>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</si>
  <si>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</si>
  <si>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</si>
  <si>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</si>
  <si>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</si>
  <si>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</si>
  <si>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</si>
  <si>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</si>
  <si>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</si>
  <si>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</si>
  <si>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</si>
  <si>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</si>
  <si>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</si>
  <si>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</si>
  <si>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</si>
  <si>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</si>
  <si>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</si>
  <si>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</si>
  <si>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</si>
  <si>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</si>
  <si>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</si>
  <si>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</si>
  <si>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</si>
  <si>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</si>
  <si>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</si>
  <si>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</si>
  <si>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</si>
  <si>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</si>
  <si>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</si>
  <si>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</si>
  <si>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</si>
  <si>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</si>
  <si>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</si>
  <si>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</si>
  <si>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</si>
  <si>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</si>
  <si>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</si>
  <si>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</si>
  <si>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</si>
  <si>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</si>
  <si>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</si>
  <si>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</si>
  <si>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</si>
  <si>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</si>
  <si>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</si>
  <si>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</si>
  <si>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</si>
  <si>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</si>
  <si>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</si>
  <si>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</si>
  <si>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</si>
  <si>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</si>
  <si>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</si>
  <si>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</si>
  <si>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</si>
  <si>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</si>
  <si>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</si>
  <si>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</si>
  <si>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</si>
  <si>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</si>
  <si>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</si>
  <si>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</si>
  <si>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</si>
  <si>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</si>
  <si>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</si>
  <si>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</si>
  <si>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</si>
  <si>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</si>
  <si>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</si>
  <si>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</si>
  <si>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</si>
  <si>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</si>
  <si>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</si>
  <si>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</si>
  <si>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</si>
  <si>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</si>
  <si>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</si>
  <si>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</si>
  <si>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</si>
  <si>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</si>
  <si>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</si>
  <si>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</si>
  <si>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</si>
  <si>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</si>
  <si>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</si>
  <si>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</si>
  <si>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</si>
  <si>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</si>
  <si>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</si>
  <si>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</si>
  <si>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</si>
  <si>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</si>
  <si>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</si>
  <si>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</si>
  <si>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</si>
  <si>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</si>
  <si>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</si>
  <si>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</si>
  <si>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</si>
  <si>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</si>
  <si>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</si>
  <si>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</si>
  <si>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</si>
  <si>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</si>
  <si>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</si>
  <si>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</si>
  <si>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</si>
  <si>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</si>
  <si>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</si>
  <si>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</si>
  <si>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</si>
  <si>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</si>
  <si>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</si>
  <si>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</si>
  <si>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</si>
  <si>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</si>
  <si>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</si>
  <si>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</si>
  <si>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</si>
  <si>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</si>
  <si>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</si>
  <si>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</si>
  <si>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</si>
  <si>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</si>
  <si>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</si>
  <si>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</si>
  <si>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</si>
  <si>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</si>
  <si>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</si>
  <si>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</si>
  <si>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</si>
  <si>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</si>
  <si>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</si>
  <si>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</si>
  <si>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</si>
  <si>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</si>
  <si>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</si>
  <si>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</si>
  <si>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</si>
  <si>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</si>
  <si>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</si>
  <si>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</si>
  <si>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</si>
  <si>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</si>
  <si>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</si>
  <si>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</si>
  <si>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</si>
  <si>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</si>
  <si>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</si>
  <si>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</si>
  <si>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</si>
  <si>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</si>
  <si>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</si>
  <si>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</si>
  <si>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</si>
  <si>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</si>
  <si>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</si>
  <si>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</si>
  <si>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</si>
  <si>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</si>
  <si>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</si>
  <si>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</si>
  <si>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</si>
  <si>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</si>
  <si>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</si>
  <si>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</si>
  <si>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</si>
  <si>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</si>
  <si>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</si>
  <si>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</si>
  <si>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</si>
  <si>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</si>
  <si>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</si>
  <si>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</si>
  <si>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</si>
  <si>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</si>
  <si>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</si>
  <si>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</si>
  <si>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</si>
  <si>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</si>
  <si>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</si>
  <si>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</si>
  <si>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</si>
  <si>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</si>
  <si>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</si>
  <si>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</si>
  <si>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</si>
  <si>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</si>
  <si>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</si>
  <si>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</si>
  <si>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</si>
  <si>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</si>
  <si>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</si>
  <si>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</si>
  <si>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</si>
  <si>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</si>
  <si>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</si>
  <si>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</si>
  <si>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</si>
  <si>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</si>
  <si>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</si>
  <si>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</si>
  <si>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</si>
  <si>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</si>
  <si>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</si>
  <si>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</si>
  <si>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</si>
  <si>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</si>
  <si>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</si>
  <si>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</si>
  <si>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</si>
  <si>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</si>
  <si>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</si>
  <si>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</si>
  <si>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</si>
  <si>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</si>
  <si>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</si>
  <si>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</si>
  <si>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</si>
  <si>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</si>
  <si>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</si>
  <si>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</si>
  <si>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</si>
  <si>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</si>
  <si>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</si>
  <si>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</si>
  <si>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</si>
  <si>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</si>
  <si>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</si>
  <si>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</si>
  <si>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</si>
  <si>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</si>
  <si>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</si>
  <si>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</si>
  <si>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</si>
  <si>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</si>
  <si>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</si>
  <si>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</si>
  <si>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</si>
  <si>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</si>
  <si>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</si>
  <si>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</si>
  <si>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</si>
  <si>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</si>
  <si>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</si>
  <si>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</si>
  <si>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</si>
  <si>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</si>
  <si>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</si>
  <si>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</si>
  <si>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</si>
  <si>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</si>
  <si>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</si>
  <si>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</si>
  <si>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</si>
  <si>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</si>
  <si>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</si>
  <si>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</si>
  <si>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</si>
  <si>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</si>
  <si>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</si>
  <si>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</si>
  <si>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</si>
  <si>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</si>
  <si>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</si>
  <si>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</si>
  <si>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</si>
  <si>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</si>
  <si>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</si>
  <si>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</si>
  <si>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</si>
  <si>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</si>
  <si>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</si>
  <si>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</si>
  <si>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</si>
  <si>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</si>
  <si>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</si>
  <si>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</si>
  <si>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</si>
  <si>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</si>
  <si>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</si>
  <si>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</si>
  <si>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</si>
  <si>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</si>
  <si>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</si>
  <si>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</si>
  <si>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</si>
  <si>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</si>
  <si>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</si>
  <si>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</si>
  <si>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</si>
  <si>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</si>
  <si>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</si>
  <si>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</si>
  <si>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</si>
  <si>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</si>
  <si>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</si>
  <si>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</si>
  <si>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</si>
  <si>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</si>
  <si>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</si>
  <si>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</si>
  <si>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</si>
  <si>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</si>
  <si>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</si>
  <si>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</si>
  <si>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</si>
  <si>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</si>
  <si>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</si>
  <si>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</si>
  <si>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</si>
  <si>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</si>
  <si>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</si>
  <si>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</si>
  <si>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</si>
  <si>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</si>
  <si>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</si>
  <si>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</si>
  <si>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</si>
  <si>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</si>
  <si>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</si>
  <si>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</si>
  <si>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</si>
  <si>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</si>
  <si>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</si>
  <si>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</si>
  <si>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</si>
  <si>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</si>
  <si>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</si>
  <si>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</si>
  <si>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</si>
  <si>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</si>
  <si>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</si>
  <si>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</si>
  <si>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</si>
  <si>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</si>
  <si>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</si>
  <si>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</si>
  <si>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</si>
  <si>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</si>
  <si>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</si>
  <si>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</si>
  <si>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</si>
  <si>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</si>
  <si>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</si>
  <si>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</si>
  <si>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</si>
  <si>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</si>
  <si>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</si>
  <si>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</si>
  <si>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</si>
  <si>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</si>
  <si>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</si>
  <si>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</si>
  <si>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</si>
  <si>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</si>
  <si>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</si>
  <si>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</si>
  <si>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</si>
  <si>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</si>
  <si>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</si>
  <si>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</si>
  <si>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</si>
  <si>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</si>
  <si>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</si>
  <si>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</si>
  <si>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</si>
  <si>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</si>
  <si>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</si>
  <si>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</si>
  <si>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</si>
  <si>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</si>
  <si>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</si>
  <si>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</si>
  <si>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</si>
  <si>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</si>
  <si>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</si>
  <si>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</si>
  <si>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</si>
  <si>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</si>
  <si>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</si>
  <si>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</si>
  <si>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</si>
  <si>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</si>
  <si>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</si>
  <si>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</si>
  <si>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</si>
  <si>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</si>
  <si>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</si>
  <si>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</si>
  <si>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</si>
  <si>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</si>
  <si>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</si>
  <si>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</si>
  <si>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</si>
  <si>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</si>
  <si>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</si>
  <si>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</si>
  <si>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</si>
  <si>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</si>
  <si>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</si>
  <si>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</si>
  <si>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</si>
  <si>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</si>
  <si>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</si>
  <si>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</si>
  <si>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</si>
  <si>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</si>
  <si>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</si>
  <si>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</si>
  <si>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</si>
  <si>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</si>
  <si>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</si>
  <si>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</si>
  <si>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</si>
  <si>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</si>
  <si>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</si>
  <si>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</si>
  <si>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</si>
  <si>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</si>
  <si>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</si>
  <si>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</si>
  <si>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</si>
  <si>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</si>
  <si>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</si>
  <si>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</si>
  <si>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</si>
  <si>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</si>
  <si>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</si>
  <si>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</si>
  <si>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</si>
  <si>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</si>
  <si>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</si>
  <si>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</si>
  <si>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</si>
  <si>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</si>
  <si>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</si>
  <si>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</si>
  <si>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</si>
  <si>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</si>
  <si>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</si>
  <si>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</si>
  <si>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</si>
  <si>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</si>
  <si>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</si>
  <si>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</si>
  <si>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</si>
  <si>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</si>
  <si>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</si>
  <si>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</si>
  <si>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</si>
  <si>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</si>
  <si>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</si>
  <si>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</si>
  <si>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</si>
  <si>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</si>
  <si>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</si>
  <si>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</si>
  <si>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</si>
  <si>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</si>
  <si>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</si>
  <si>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</si>
  <si>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</si>
  <si>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</si>
  <si>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</si>
  <si>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</si>
  <si>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</si>
  <si>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</si>
  <si>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</si>
  <si>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</si>
  <si>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</si>
  <si>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</si>
  <si>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</si>
  <si>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</si>
  <si>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</si>
  <si>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</si>
  <si>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</si>
  <si>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</si>
  <si>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</si>
  <si>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</si>
  <si>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</si>
  <si>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</si>
  <si>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</si>
  <si>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</si>
  <si>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</si>
  <si>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</si>
  <si>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</si>
  <si>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</si>
  <si>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</si>
  <si>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</si>
  <si>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</si>
  <si>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</si>
  <si>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</si>
  <si>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</si>
  <si>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</si>
  <si>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</si>
  <si>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</si>
  <si>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</si>
  <si>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</si>
  <si>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</si>
  <si>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</si>
  <si>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</si>
  <si>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</si>
  <si>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</si>
  <si>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</si>
  <si>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</si>
  <si>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</si>
  <si>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</si>
  <si>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</si>
  <si>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</si>
  <si>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</si>
  <si>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</si>
  <si>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</si>
  <si>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</si>
  <si>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</si>
  <si>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</si>
  <si>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</si>
  <si>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</si>
  <si>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</si>
  <si>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</si>
  <si>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</si>
  <si>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</si>
  <si>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</si>
  <si>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</si>
  <si>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</si>
  <si>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</si>
  <si>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</si>
  <si>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</si>
  <si>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</si>
  <si>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</si>
  <si>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</si>
  <si>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</si>
  <si>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</si>
  <si>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</si>
  <si>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</si>
  <si>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</si>
  <si>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</si>
  <si>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</si>
  <si>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</si>
  <si>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</si>
  <si>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</si>
  <si>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</si>
  <si>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</si>
  <si>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</si>
  <si>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</si>
  <si>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</si>
  <si>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</si>
  <si>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</si>
  <si>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</si>
  <si>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</si>
  <si>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</si>
  <si>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</si>
  <si>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</si>
  <si>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</si>
  <si>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</si>
  <si>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</si>
  <si>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</si>
  <si>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</si>
  <si>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</si>
  <si>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</si>
  <si>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</si>
  <si>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</si>
  <si>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</si>
  <si>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</si>
  <si>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</si>
  <si>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</si>
  <si>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</si>
  <si>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</si>
  <si>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</si>
  <si>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</si>
  <si>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</si>
  <si>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</si>
  <si>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</si>
  <si>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</si>
  <si>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</si>
  <si>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</si>
  <si>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</si>
  <si>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</si>
  <si>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</si>
  <si>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</si>
  <si>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</si>
  <si>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</si>
  <si>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</si>
  <si>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</si>
  <si>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</si>
  <si>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</si>
  <si>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</si>
  <si>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</si>
  <si>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</si>
  <si>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</si>
  <si>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</si>
  <si>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</si>
  <si>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</si>
  <si>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</si>
  <si>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</si>
  <si>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</si>
  <si>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</si>
  <si>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</si>
  <si>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</si>
  <si>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</si>
  <si>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</si>
  <si>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</si>
  <si>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</si>
  <si>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</si>
  <si>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</si>
  <si>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</si>
  <si>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</si>
  <si>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</si>
  <si>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</si>
  <si>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</si>
  <si>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</si>
  <si>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</si>
  <si>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</si>
  <si>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</si>
  <si>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</si>
  <si>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</si>
  <si>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</si>
  <si>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</si>
  <si>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</si>
  <si>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</si>
  <si>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</si>
  <si>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</si>
  <si>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</si>
  <si>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</si>
  <si>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</si>
  <si>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</si>
  <si>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</si>
  <si>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</si>
  <si>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</si>
  <si>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</si>
  <si>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</si>
  <si>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</si>
  <si>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</si>
  <si>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</si>
  <si>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</si>
  <si>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</si>
  <si>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</si>
  <si>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</si>
  <si>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</si>
  <si>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</si>
  <si>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</si>
  <si>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</si>
  <si>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</si>
  <si>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</si>
  <si>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</si>
  <si>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</si>
  <si>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</si>
  <si>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</si>
  <si>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</si>
  <si>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</si>
  <si>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</si>
  <si>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</si>
  <si>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</si>
  <si>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</si>
  <si>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</si>
  <si>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</si>
  <si>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</si>
  <si>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</si>
  <si>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</si>
  <si>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</si>
  <si>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</si>
  <si>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</si>
  <si>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</si>
  <si>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</si>
  <si>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</si>
  <si>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</si>
  <si>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</si>
  <si>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</si>
  <si>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</si>
  <si>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</si>
  <si>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</si>
  <si>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</si>
  <si>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</si>
  <si>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</si>
  <si>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</si>
  <si>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</si>
  <si>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</si>
  <si>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</si>
  <si>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</si>
  <si>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</si>
  <si>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</si>
  <si>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</si>
  <si>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</si>
  <si>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</si>
  <si>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</si>
  <si>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</si>
  <si>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</si>
  <si>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</si>
  <si>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</si>
  <si>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</si>
  <si>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</si>
  <si>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</si>
  <si>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</si>
  <si>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</si>
  <si>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</si>
  <si>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</si>
  <si>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</si>
  <si>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</si>
  <si>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</si>
  <si>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</si>
  <si>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</si>
  <si>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</si>
  <si>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</si>
  <si>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</si>
  <si>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</si>
  <si>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</si>
  <si>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</si>
  <si>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</si>
  <si>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</si>
  <si>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</si>
  <si>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</si>
  <si>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</si>
  <si>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</si>
  <si>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</si>
  <si>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</si>
  <si>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</si>
  <si>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</si>
  <si>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</si>
  <si>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</si>
  <si>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</si>
  <si>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</si>
  <si>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</si>
  <si>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</si>
  <si>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</si>
  <si>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</si>
  <si>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</si>
  <si>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</si>
  <si>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</si>
  <si>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</si>
  <si>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</si>
  <si>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</si>
  <si>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</si>
  <si>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</si>
  <si>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</si>
  <si>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</si>
  <si>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</si>
  <si>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</si>
  <si>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</si>
  <si>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</si>
  <si>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</si>
  <si>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</si>
  <si>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</si>
  <si>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</si>
  <si>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</si>
  <si>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</si>
  <si>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</si>
  <si>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</si>
  <si>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</si>
  <si>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</si>
  <si>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</si>
  <si>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</si>
  <si>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</si>
  <si>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</si>
  <si>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</si>
  <si>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</si>
  <si>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</si>
  <si>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</si>
  <si>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</si>
  <si>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</si>
  <si>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</si>
  <si>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</si>
  <si>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</si>
  <si>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</si>
  <si>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</si>
  <si>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</si>
  <si>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</si>
  <si>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</si>
  <si>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</si>
  <si>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</si>
  <si>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</si>
  <si>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</si>
  <si>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</si>
  <si>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</si>
  <si>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</si>
  <si>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</si>
  <si>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</si>
  <si>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</si>
  <si>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</si>
  <si>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</si>
  <si>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</si>
  <si>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</si>
  <si>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</si>
  <si>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</si>
  <si>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</si>
  <si>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</si>
  <si>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</si>
  <si>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</si>
  <si>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</si>
  <si>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</si>
  <si>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</si>
  <si>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</si>
  <si>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</si>
  <si>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</si>
  <si>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</si>
  <si>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</si>
  <si>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</si>
  <si>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</si>
  <si>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</si>
  <si>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</si>
  <si>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</si>
  <si>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</si>
  <si>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</si>
  <si>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</si>
  <si>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</si>
  <si>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</si>
  <si>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</si>
  <si>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</si>
  <si>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</si>
  <si>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</si>
  <si>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</si>
  <si>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</si>
  <si>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</si>
  <si>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</si>
  <si>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</si>
  <si>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</si>
  <si>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</si>
  <si>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</si>
  <si>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</si>
  <si>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</si>
  <si>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</si>
  <si>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</si>
  <si>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</si>
  <si>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</si>
  <si>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</si>
  <si>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</si>
  <si>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</si>
  <si>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</si>
  <si>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</si>
  <si>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</si>
  <si>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</si>
  <si>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</si>
  <si>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</si>
  <si>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</si>
  <si>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</si>
  <si>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</si>
  <si>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</si>
  <si>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</si>
  <si>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</si>
  <si>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</si>
  <si>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</si>
  <si>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</si>
  <si>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</si>
  <si>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</si>
  <si>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</si>
  <si>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</si>
  <si>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</si>
  <si>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</si>
  <si>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</si>
  <si>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</si>
  <si>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</si>
  <si>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</si>
  <si>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</si>
  <si>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</si>
  <si>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</si>
  <si>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</si>
  <si>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</si>
  <si>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</si>
  <si>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</si>
  <si>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</si>
  <si>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</si>
  <si>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</si>
  <si>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</si>
  <si>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</si>
  <si>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</si>
  <si>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</si>
  <si>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</si>
  <si>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</si>
  <si>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</si>
  <si>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</si>
  <si>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</si>
  <si>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</si>
  <si>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</si>
  <si>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</si>
  <si>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</si>
  <si>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</si>
  <si>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</si>
  <si>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</si>
  <si>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</si>
  <si>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</si>
  <si>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</si>
  <si>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</si>
  <si>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</si>
  <si>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</si>
  <si>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</si>
  <si>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</si>
  <si>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</si>
  <si>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</si>
  <si>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</si>
  <si>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</si>
  <si>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</si>
  <si>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</si>
  <si>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</si>
  <si>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</si>
  <si>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</si>
  <si>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</si>
  <si>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</si>
  <si>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</si>
  <si>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</si>
  <si>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</si>
  <si>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</si>
  <si>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</si>
  <si>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</si>
  <si>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</si>
  <si>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</si>
  <si>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</si>
  <si>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</si>
  <si>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</si>
  <si>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</si>
  <si>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</si>
  <si>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</si>
  <si>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</si>
  <si>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</si>
  <si>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</si>
  <si>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</si>
  <si>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</si>
  <si>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</si>
  <si>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</si>
  <si>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</si>
  <si>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</si>
  <si>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</si>
  <si>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</si>
  <si>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</si>
  <si>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</si>
  <si>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</si>
  <si>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</si>
  <si>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</si>
  <si>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</si>
  <si>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</si>
  <si>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</si>
  <si>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</si>
  <si>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</si>
  <si>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</si>
  <si>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</si>
  <si>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</si>
  <si>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</si>
  <si>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</si>
  <si>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</si>
  <si>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</si>
  <si>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</si>
  <si>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</si>
  <si>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</si>
  <si>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</si>
  <si>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</si>
  <si>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</si>
  <si>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</si>
  <si>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</si>
  <si>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</si>
  <si>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</si>
  <si>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</si>
  <si>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</si>
  <si>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</si>
  <si>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</si>
  <si>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</si>
  <si>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</si>
  <si>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</si>
  <si>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</si>
  <si>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</si>
  <si>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</si>
  <si>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</si>
  <si>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</si>
  <si>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</si>
  <si>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</si>
  <si>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</si>
  <si>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</si>
  <si>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</si>
  <si>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</si>
  <si>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</si>
  <si>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</si>
  <si>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</si>
  <si>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</si>
  <si>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</si>
  <si>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</si>
  <si>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</si>
  <si>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</si>
  <si>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</si>
  <si>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</si>
  <si>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</si>
  <si>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</si>
  <si>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</si>
  <si>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</si>
  <si>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</si>
  <si>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</si>
  <si>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</si>
  <si>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</si>
  <si>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</si>
  <si>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</si>
  <si>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</si>
  <si>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</si>
  <si>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</si>
  <si>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</si>
  <si>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</si>
  <si>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</si>
  <si>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</si>
  <si>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</si>
  <si>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</si>
  <si>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</si>
  <si>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</si>
  <si>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</si>
  <si>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</si>
  <si>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</si>
  <si>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</si>
  <si>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</si>
  <si>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</si>
  <si>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</si>
  <si>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</si>
  <si>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</si>
  <si>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</si>
  <si>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</si>
  <si>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</si>
  <si>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</si>
  <si>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</si>
  <si>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</si>
  <si>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</si>
  <si>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</si>
  <si>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</si>
  <si>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</si>
  <si>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</si>
  <si>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</si>
  <si>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</si>
  <si>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</si>
  <si>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</si>
  <si>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</si>
  <si>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</si>
  <si>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</si>
  <si>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</si>
  <si>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</si>
  <si>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</si>
  <si>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</si>
  <si>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</si>
  <si>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</si>
  <si>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</si>
  <si>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</si>
  <si>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</si>
  <si>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</si>
  <si>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</si>
  <si>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</si>
  <si>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</si>
  <si>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</si>
  <si>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</si>
  <si>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</si>
  <si>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</si>
  <si>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</si>
  <si>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</si>
  <si>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</si>
  <si>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</si>
  <si>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</si>
  <si>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</si>
  <si>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</si>
  <si>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</si>
  <si>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</si>
  <si>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</si>
  <si>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</si>
  <si>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</si>
  <si>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</si>
  <si>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</si>
  <si>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</si>
  <si>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</si>
  <si>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</si>
  <si>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</si>
  <si>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</si>
  <si>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</si>
  <si>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</si>
  <si>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</si>
  <si>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</si>
  <si>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</si>
  <si>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</si>
  <si>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</si>
  <si>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</si>
  <si>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</si>
  <si>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</si>
  <si>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</si>
  <si>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</si>
  <si>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</si>
  <si>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</si>
  <si>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</si>
  <si>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</si>
  <si>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</si>
  <si>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</si>
  <si>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</si>
  <si>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</si>
  <si>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</si>
  <si>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</si>
  <si>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</si>
  <si>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</si>
  <si>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</si>
  <si>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</si>
  <si>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</si>
  <si>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</si>
  <si>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</si>
  <si>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</si>
  <si>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</si>
  <si>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</si>
  <si>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</si>
  <si>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</si>
  <si>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</si>
  <si>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</si>
  <si>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</si>
  <si>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</si>
  <si>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</si>
  <si>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</si>
  <si>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</si>
  <si>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</si>
  <si>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</si>
  <si>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</si>
  <si>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</si>
  <si>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</si>
  <si>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</si>
  <si>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</si>
  <si>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</si>
  <si>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</si>
  <si>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</si>
  <si>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</si>
  <si>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</si>
  <si>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</si>
  <si>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</si>
  <si>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</si>
  <si>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</si>
  <si>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</si>
  <si>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</si>
  <si>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</si>
  <si>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</si>
  <si>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</si>
  <si>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</si>
  <si>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</si>
  <si>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</si>
  <si>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</si>
  <si>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</si>
  <si>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</si>
  <si>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</si>
  <si>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</si>
  <si>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</si>
  <si>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</si>
  <si>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</si>
  <si>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</si>
  <si>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</si>
  <si>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</si>
  <si>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</si>
  <si>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</si>
  <si>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</si>
  <si>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</si>
  <si>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</si>
  <si>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</si>
  <si>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</si>
  <si>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</si>
  <si>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</si>
  <si>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</si>
  <si>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</si>
  <si>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</si>
  <si>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</si>
  <si>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</si>
  <si>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</si>
  <si>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</si>
  <si>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</si>
  <si>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</si>
  <si>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</si>
  <si>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</si>
  <si>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</si>
  <si>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</si>
  <si>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</si>
  <si>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</si>
  <si>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</si>
  <si>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</si>
  <si>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</si>
  <si>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</si>
  <si>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</si>
  <si>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</si>
  <si>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</si>
  <si>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</si>
  <si>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</si>
  <si>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</si>
  <si>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</si>
  <si>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</si>
  <si>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</si>
  <si>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</si>
  <si>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</si>
  <si>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</si>
  <si>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</si>
  <si>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</si>
  <si>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</si>
  <si>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</si>
  <si>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</si>
  <si>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</si>
  <si>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</si>
  <si>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</si>
  <si>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</si>
  <si>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</si>
  <si>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</si>
  <si>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</si>
  <si>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</si>
  <si>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</si>
  <si>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</si>
  <si>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</si>
  <si>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</si>
  <si>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</si>
  <si>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</si>
  <si>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</si>
  <si>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</si>
  <si>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</si>
  <si>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</si>
  <si>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</si>
  <si>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</si>
  <si>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</si>
  <si>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</si>
  <si>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</si>
  <si>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</si>
  <si>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</si>
  <si>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</si>
  <si>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</si>
  <si>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</si>
  <si>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</si>
  <si>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</si>
  <si>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</si>
  <si>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</si>
  <si>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</si>
  <si>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</si>
  <si>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</si>
  <si>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</si>
  <si>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</si>
  <si>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</si>
  <si>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</si>
  <si>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</si>
  <si>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</si>
  <si>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</si>
  <si>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</si>
  <si>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</si>
  <si>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</si>
  <si>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</si>
  <si>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</si>
  <si>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</si>
  <si>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</si>
  <si>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</si>
  <si>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</si>
  <si>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</si>
  <si>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</si>
  <si>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</si>
  <si>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</si>
  <si>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</si>
  <si>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</si>
  <si>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</si>
  <si>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</si>
  <si>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</si>
  <si>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</si>
  <si>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</si>
  <si>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</si>
  <si>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</si>
  <si>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</si>
  <si>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</si>
  <si>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</si>
  <si>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</si>
  <si>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</si>
  <si>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</si>
  <si>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</si>
  <si>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</si>
  <si>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</si>
  <si>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</si>
  <si>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</si>
  <si>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</si>
  <si>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</si>
  <si>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</si>
  <si>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</si>
  <si>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</si>
  <si>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</si>
  <si>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</si>
  <si>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</si>
  <si>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</si>
  <si>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</si>
  <si>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</si>
  <si>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</si>
  <si>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</si>
  <si>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</si>
  <si>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</si>
  <si>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</si>
  <si>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</si>
  <si>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</si>
  <si>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</si>
  <si>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</si>
  <si>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</si>
  <si>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</si>
  <si>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</si>
  <si>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</si>
  <si>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</si>
  <si>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</si>
  <si>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</si>
  <si>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</si>
  <si>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</si>
  <si>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</si>
  <si>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</si>
  <si>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</si>
  <si>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</si>
  <si>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</si>
  <si>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</si>
  <si>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</si>
  <si>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</si>
  <si>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</si>
  <si>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</si>
  <si>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</si>
  <si>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</si>
  <si>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</si>
  <si>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</si>
  <si>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</si>
  <si>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</si>
  <si>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</si>
  <si>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</si>
  <si>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</si>
  <si>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</si>
  <si>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</si>
  <si>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</si>
  <si>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</si>
  <si>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</si>
  <si>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</si>
  <si>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</si>
  <si>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</si>
  <si>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</si>
  <si>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</si>
  <si>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</si>
  <si>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</si>
  <si>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</si>
  <si>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</si>
  <si>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</si>
  <si>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</si>
  <si>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</si>
  <si>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</si>
  <si>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</si>
  <si>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</si>
  <si>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</si>
  <si>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</si>
  <si>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</si>
  <si>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</si>
  <si>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</si>
  <si>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</si>
  <si>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</si>
  <si>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</si>
  <si>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</si>
  <si>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</si>
  <si>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</si>
  <si>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</si>
  <si>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</si>
  <si>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</si>
  <si>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</si>
  <si>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</si>
  <si>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</si>
  <si>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</si>
  <si>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</si>
  <si>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</si>
  <si>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</si>
  <si>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</si>
  <si>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</si>
  <si>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</si>
  <si>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</si>
  <si>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</si>
  <si>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</si>
  <si>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</si>
  <si>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</si>
  <si>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</si>
  <si>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</si>
  <si>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</si>
  <si>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</si>
  <si>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</si>
  <si>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</si>
  <si>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</si>
  <si>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</si>
  <si>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</si>
  <si>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</si>
  <si>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</si>
  <si>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</si>
  <si>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</si>
  <si>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</si>
  <si>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</si>
  <si>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</si>
  <si>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</si>
  <si>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</si>
  <si>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</si>
  <si>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</si>
  <si>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</si>
  <si>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</si>
  <si>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</si>
  <si>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</si>
  <si>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</si>
  <si>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</si>
  <si>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</si>
  <si>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</si>
  <si>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</si>
  <si>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</si>
  <si>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</si>
  <si>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</si>
  <si>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</si>
  <si>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</si>
  <si>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</si>
  <si>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</si>
  <si>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</si>
  <si>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</si>
  <si>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</si>
  <si>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</si>
  <si>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</si>
  <si>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</si>
  <si>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</si>
  <si>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</si>
  <si>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</si>
  <si>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</si>
  <si>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</si>
  <si>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</si>
  <si>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</si>
  <si>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</si>
  <si>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</si>
  <si>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</si>
  <si>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</si>
  <si>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</si>
  <si>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</si>
  <si>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</si>
  <si>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</si>
  <si>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</si>
  <si>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</si>
  <si>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</si>
  <si>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</si>
  <si>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</si>
  <si>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</si>
  <si>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</si>
  <si>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</si>
  <si>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</si>
  <si>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</si>
  <si>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</si>
  <si>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</si>
  <si>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</si>
  <si>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</si>
  <si>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</si>
  <si>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</si>
  <si>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</si>
  <si>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</si>
  <si>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</si>
  <si>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</si>
  <si>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</si>
  <si>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</si>
  <si>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</si>
  <si>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</si>
  <si>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</si>
  <si>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</si>
  <si>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</si>
  <si>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</si>
  <si>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</si>
  <si>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</si>
  <si>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</si>
  <si>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</si>
  <si>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</si>
  <si>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</si>
  <si>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</si>
  <si>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</si>
  <si>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</si>
  <si>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</si>
  <si>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</si>
  <si>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</si>
  <si>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</si>
  <si>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</si>
  <si>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</si>
  <si>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</si>
  <si>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</si>
  <si>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</si>
  <si>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</si>
  <si>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</si>
  <si>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</si>
  <si>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</si>
  <si>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</si>
  <si>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</si>
  <si>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</si>
  <si>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</si>
  <si>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</si>
  <si>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</si>
  <si>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</si>
  <si>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</si>
  <si>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</si>
  <si>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</si>
  <si>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</si>
  <si>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</si>
  <si>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</si>
  <si>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</si>
  <si>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</si>
  <si>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</si>
  <si>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</si>
  <si>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</si>
  <si>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</si>
  <si>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</si>
  <si>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</si>
  <si>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</si>
  <si>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</si>
  <si>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</si>
  <si>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</si>
  <si>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</si>
  <si>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</si>
  <si>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</si>
  <si>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</si>
  <si>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</si>
  <si>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</si>
  <si>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</si>
  <si>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</si>
  <si>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</si>
  <si>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</si>
  <si>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</si>
  <si>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</si>
  <si>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</si>
  <si>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</si>
  <si>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</si>
  <si>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</si>
  <si>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</si>
  <si>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</si>
  <si>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</si>
  <si>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</si>
  <si>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</si>
  <si>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</si>
  <si>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</si>
  <si>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</si>
  <si>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</si>
  <si>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</si>
  <si>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</si>
  <si>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</si>
  <si>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</si>
  <si>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</si>
  <si>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</si>
  <si>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</si>
  <si>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</si>
  <si>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</si>
  <si>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</si>
  <si>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</si>
  <si>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</si>
  <si>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</si>
  <si>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</si>
  <si>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</si>
  <si>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</si>
  <si>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</si>
  <si>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</si>
  <si>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</si>
  <si>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</si>
  <si>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</si>
  <si>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</si>
  <si>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</si>
  <si>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</si>
  <si>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</si>
  <si>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</si>
  <si>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</si>
  <si>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</si>
  <si>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</si>
  <si>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</si>
  <si>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</si>
  <si>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</si>
  <si>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</si>
  <si>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</si>
  <si>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</si>
  <si>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</si>
  <si>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</si>
  <si>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</si>
  <si>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</si>
  <si>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</si>
  <si>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</si>
  <si>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</si>
  <si>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</si>
  <si>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</si>
  <si>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</si>
  <si>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</si>
  <si>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</si>
  <si>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</si>
  <si>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</si>
  <si>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</si>
  <si>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</si>
  <si>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</si>
  <si>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</si>
  <si>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</si>
  <si>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</si>
  <si>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</si>
  <si>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</si>
  <si>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</si>
  <si>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</si>
  <si>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</si>
  <si>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</si>
  <si>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</si>
  <si>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</si>
  <si>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</si>
  <si>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</si>
  <si>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</si>
  <si>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</si>
  <si>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</si>
  <si>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</si>
  <si>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</si>
  <si>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</si>
  <si>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</si>
  <si>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</si>
  <si>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</si>
  <si>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</si>
  <si>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</si>
  <si>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</si>
  <si>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</si>
  <si>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</si>
  <si>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</si>
  <si>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</si>
  <si>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</si>
  <si>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</si>
  <si>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</si>
  <si>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</si>
  <si>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</si>
  <si>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</si>
  <si>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</si>
  <si>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</si>
  <si>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</si>
  <si>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</si>
  <si>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</si>
  <si>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</si>
  <si>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</si>
  <si>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</si>
  <si>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</si>
  <si>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</si>
  <si>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</si>
  <si>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</si>
  <si>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</si>
  <si>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</si>
  <si>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</si>
  <si>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</si>
  <si>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</si>
  <si>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</si>
  <si>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</si>
  <si>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</si>
  <si>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</si>
  <si>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</si>
  <si>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</si>
  <si>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</si>
  <si>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</si>
  <si>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</si>
  <si>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</si>
  <si>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</si>
  <si>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</si>
  <si>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</si>
  <si>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</si>
  <si>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</si>
  <si>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</si>
  <si>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</si>
  <si>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</si>
  <si>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</si>
  <si>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</si>
  <si>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</si>
  <si>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</si>
  <si>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</si>
  <si>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</si>
  <si>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</si>
  <si>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</si>
  <si>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</si>
  <si>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</si>
  <si>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</si>
  <si>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</si>
  <si>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</si>
  <si>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</si>
  <si>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</si>
  <si>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</si>
  <si>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</si>
  <si>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</si>
  <si>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</si>
  <si>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</si>
  <si>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</si>
  <si>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</si>
  <si>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</si>
  <si>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</si>
  <si>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</si>
  <si>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</si>
  <si>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</si>
  <si>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</si>
  <si>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</si>
  <si>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</si>
  <si>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</si>
  <si>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</si>
  <si>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</si>
  <si>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</si>
  <si>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</si>
  <si>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</si>
  <si>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</si>
  <si>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</si>
  <si>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</si>
  <si>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</si>
  <si>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</si>
  <si>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</si>
  <si>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</si>
  <si>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</si>
  <si>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</si>
  <si>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</si>
  <si>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</si>
  <si>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</si>
  <si>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</si>
  <si>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</si>
  <si>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</si>
  <si>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</si>
  <si>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</si>
  <si>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</si>
  <si>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</si>
  <si>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</si>
  <si>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</si>
  <si>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</si>
  <si>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</si>
  <si>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</si>
  <si>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</si>
  <si>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</si>
  <si>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</si>
  <si>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</si>
  <si>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</si>
  <si>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</si>
  <si>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</si>
  <si>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</si>
  <si>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</si>
  <si>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</si>
  <si>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</si>
  <si>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</si>
  <si>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</si>
  <si>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</si>
  <si>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</si>
  <si>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</si>
  <si>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</si>
  <si>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</si>
  <si>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</si>
  <si>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</si>
  <si>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</si>
  <si>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</si>
  <si>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</si>
  <si>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</si>
  <si>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</si>
  <si>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</si>
  <si>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</si>
  <si>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</si>
  <si>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</si>
  <si>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</si>
  <si>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</si>
  <si>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</si>
  <si>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</si>
  <si>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</si>
  <si>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</si>
  <si>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</si>
  <si>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</si>
  <si>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</si>
  <si>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</si>
  <si>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</si>
  <si>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</si>
  <si>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</si>
  <si>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</si>
  <si>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</si>
  <si>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</si>
  <si>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</si>
  <si>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</si>
  <si>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</si>
  <si>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</si>
  <si>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</si>
  <si>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</si>
  <si>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</si>
  <si>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</si>
  <si>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</si>
  <si>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</si>
  <si>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</si>
  <si>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</si>
  <si>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</si>
  <si>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</si>
  <si>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</si>
  <si>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</si>
  <si>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</si>
  <si>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</si>
  <si>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</si>
  <si>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</si>
  <si>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</si>
  <si>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</si>
  <si>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</si>
  <si>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</si>
  <si>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</si>
  <si>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</si>
  <si>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</si>
  <si>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</si>
  <si>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</si>
  <si>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</si>
  <si>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</si>
  <si>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</si>
  <si>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</si>
  <si>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</si>
  <si>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</si>
  <si>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</si>
  <si>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</si>
  <si>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</si>
  <si>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</si>
  <si>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</si>
  <si>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</si>
  <si>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</si>
  <si>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</si>
  <si>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</si>
  <si>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</si>
  <si>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</si>
  <si>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</si>
  <si>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</si>
  <si>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</si>
  <si>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</si>
  <si>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</si>
  <si>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</si>
  <si>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</si>
  <si>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</si>
  <si>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</si>
  <si>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</si>
  <si>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</si>
  <si>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</si>
  <si>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</si>
  <si>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</si>
  <si>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</si>
  <si>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</si>
  <si>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</si>
  <si>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</si>
  <si>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</si>
  <si>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</si>
  <si>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</si>
  <si>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</si>
  <si>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</si>
  <si>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</si>
  <si>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</si>
  <si>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</si>
  <si>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</si>
  <si>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</si>
  <si>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</si>
  <si>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</si>
  <si>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</si>
  <si>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</si>
  <si>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</si>
  <si>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</si>
  <si>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</si>
  <si>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</si>
  <si>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</si>
  <si>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</si>
  <si>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</si>
  <si>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</si>
  <si>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</si>
  <si>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</si>
  <si>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</si>
  <si>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</si>
  <si>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</si>
  <si>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</si>
  <si>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</si>
  <si>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</si>
  <si>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</si>
  <si>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</si>
  <si>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</si>
  <si>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</si>
  <si>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</si>
  <si>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</si>
  <si>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</si>
  <si>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</si>
  <si>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</si>
  <si>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</si>
  <si>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</si>
  <si>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</si>
  <si>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</si>
  <si>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</si>
  <si>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</si>
  <si>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</si>
  <si>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</si>
  <si>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</si>
  <si>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</si>
  <si>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</si>
  <si>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</si>
  <si>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</si>
  <si>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</si>
  <si>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</si>
  <si>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</si>
  <si>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</si>
  <si>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</si>
  <si>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</si>
  <si>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</si>
  <si>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</si>
  <si>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</si>
  <si>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</si>
  <si>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</si>
  <si>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</si>
  <si>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</si>
  <si>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</si>
  <si>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</si>
  <si>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</si>
  <si>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</si>
  <si>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</si>
  <si>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</si>
  <si>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</si>
  <si>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</si>
  <si>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</si>
  <si>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</si>
  <si>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</si>
  <si>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</si>
  <si>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</si>
  <si>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</si>
  <si>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</si>
  <si>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</si>
  <si>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</si>
  <si>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</si>
  <si>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</si>
  <si>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</si>
  <si>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</si>
  <si>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</si>
  <si>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</si>
  <si>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</si>
  <si>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</si>
  <si>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</si>
  <si>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</si>
  <si>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</si>
  <si>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</si>
  <si>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</si>
  <si>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</si>
  <si>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</si>
  <si>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</si>
  <si>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</si>
  <si>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</si>
  <si>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</si>
  <si>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</si>
  <si>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</si>
  <si>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</si>
  <si>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</si>
  <si>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</si>
  <si>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</si>
  <si>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</si>
  <si>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</si>
  <si>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</si>
  <si>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</si>
  <si>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</si>
  <si>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</si>
  <si>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</si>
  <si>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</si>
  <si>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</si>
  <si>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</si>
  <si>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</si>
  <si>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</si>
  <si>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</si>
  <si>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</si>
  <si>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</si>
  <si>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</si>
  <si>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</si>
  <si>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</si>
  <si>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</si>
  <si>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</si>
  <si>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</si>
  <si>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</si>
  <si>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</si>
  <si>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</si>
  <si>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</si>
  <si>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</si>
  <si>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</si>
  <si>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</si>
  <si>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</si>
  <si>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</si>
  <si>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</si>
  <si>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</si>
  <si>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</si>
  <si>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</si>
  <si>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</si>
  <si>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</si>
  <si>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</si>
  <si>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</si>
  <si>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</si>
  <si>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</si>
  <si>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</si>
  <si>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</si>
  <si>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</si>
  <si>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</si>
  <si>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</si>
  <si>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</si>
  <si>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</si>
  <si>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</si>
  <si>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</si>
  <si>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</si>
  <si>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</si>
  <si>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</si>
  <si>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</si>
  <si>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</si>
  <si>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</si>
  <si>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</si>
  <si>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</si>
  <si>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</si>
  <si>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</si>
  <si>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</si>
  <si>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</si>
  <si>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</si>
  <si>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</si>
  <si>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</si>
  <si>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</si>
  <si>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</si>
  <si>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</si>
  <si>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</si>
  <si>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</si>
  <si>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</si>
  <si>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</si>
  <si>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</si>
  <si>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</si>
  <si>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</si>
  <si>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</si>
  <si>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</si>
  <si>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</si>
  <si>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</si>
  <si>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</si>
  <si>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</si>
  <si>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</si>
  <si>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</si>
  <si>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</si>
  <si>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</si>
  <si>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</si>
  <si>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</si>
  <si>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</si>
  <si>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</si>
  <si>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</si>
  <si>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</si>
  <si>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</si>
  <si>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</si>
  <si>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</si>
  <si>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</si>
  <si>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</si>
  <si>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</si>
  <si>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</si>
  <si>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</si>
  <si>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</si>
  <si>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</si>
  <si>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</si>
  <si>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</si>
  <si>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</si>
  <si>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</si>
  <si>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</si>
  <si>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</si>
  <si>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</si>
  <si>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</si>
  <si>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</si>
  <si>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</si>
  <si>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</si>
  <si>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</si>
  <si>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</si>
  <si>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</si>
  <si>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</si>
  <si>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</si>
  <si>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</si>
  <si>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</si>
  <si>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</si>
  <si>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</si>
  <si>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</si>
  <si>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</si>
  <si>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</si>
  <si>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</si>
  <si>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</si>
  <si>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</si>
  <si>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</si>
  <si>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</si>
  <si>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</si>
  <si>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</si>
  <si>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</si>
  <si>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</si>
  <si>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</si>
  <si>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</si>
  <si>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</si>
  <si>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</si>
  <si>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</si>
  <si>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</si>
  <si>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</si>
  <si>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</si>
  <si>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</si>
  <si>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</si>
  <si>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</si>
  <si>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</si>
  <si>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</si>
  <si>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</si>
  <si>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</si>
  <si>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</si>
  <si>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</si>
  <si>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</si>
  <si>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</si>
  <si>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</si>
  <si>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</si>
  <si>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</si>
  <si>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</si>
  <si>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</si>
  <si>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</si>
  <si>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</si>
  <si>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</si>
  <si>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</si>
  <si>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</si>
  <si>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</si>
  <si>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</si>
  <si>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</si>
  <si>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</si>
  <si>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</si>
  <si>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</si>
  <si>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</si>
  <si>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</si>
  <si>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</si>
  <si>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</si>
  <si>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</si>
  <si>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</si>
  <si>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</si>
  <si>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</si>
  <si>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</si>
  <si>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</si>
  <si>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</si>
  <si>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</si>
  <si>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</si>
  <si>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</si>
  <si>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</si>
  <si>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</si>
  <si>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</si>
  <si>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</si>
  <si>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</si>
  <si>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</si>
  <si>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</si>
  <si>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</si>
  <si>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</si>
  <si>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</si>
  <si>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</si>
  <si>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</si>
  <si>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</si>
  <si>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</si>
  <si>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</si>
  <si>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</si>
  <si>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</si>
  <si>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</si>
  <si>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</si>
  <si>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</si>
  <si>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</si>
  <si>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</si>
  <si>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</si>
  <si>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</si>
  <si>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</si>
  <si>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</si>
  <si>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</si>
  <si>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</si>
  <si>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</si>
  <si>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</si>
  <si>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</si>
  <si>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</si>
  <si>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</si>
  <si>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</si>
  <si>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</si>
  <si>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</si>
  <si>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</si>
  <si>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</si>
  <si>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</si>
  <si>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</si>
  <si>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</si>
  <si>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</si>
  <si>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</si>
  <si>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</si>
  <si>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</si>
  <si>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</si>
  <si>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</si>
  <si>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</si>
  <si>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</si>
  <si>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</si>
  <si>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</si>
  <si>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</si>
  <si>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</si>
  <si>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</si>
  <si>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</si>
  <si>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</si>
  <si>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</si>
  <si>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</si>
  <si>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</si>
  <si>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</si>
  <si>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</si>
  <si>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</si>
  <si>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</si>
  <si>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</si>
  <si>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</si>
  <si>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</si>
  <si>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</si>
  <si>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</si>
  <si>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</si>
  <si>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</si>
  <si>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</si>
  <si>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</si>
  <si>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</si>
  <si>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</si>
  <si>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</si>
  <si>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</si>
  <si>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</si>
  <si>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</si>
  <si>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</si>
  <si>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</si>
  <si>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</si>
  <si>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</si>
  <si>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</si>
  <si>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</si>
  <si>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</si>
  <si>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</si>
  <si>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</si>
  <si>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</si>
  <si>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</si>
  <si>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</si>
  <si>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</si>
  <si>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</si>
  <si>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</si>
  <si>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</si>
  <si>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</si>
  <si>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</si>
  <si>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</si>
  <si>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</si>
  <si>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</si>
  <si>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</si>
  <si>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</si>
  <si>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</si>
  <si>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</si>
  <si>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</si>
  <si>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</si>
  <si>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</si>
  <si>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</si>
  <si>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</si>
  <si>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</si>
  <si>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</si>
  <si>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</si>
  <si>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</si>
  <si>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</si>
  <si>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</si>
  <si>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</si>
  <si>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</si>
  <si>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</si>
  <si>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</si>
  <si>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</si>
  <si>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</si>
  <si>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</si>
  <si>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</si>
  <si>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</si>
  <si>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</si>
  <si>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</si>
  <si>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</si>
  <si>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</si>
  <si>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</si>
  <si>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</si>
  <si>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</si>
  <si>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</si>
  <si>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</si>
  <si>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</si>
  <si>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</si>
  <si>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</si>
  <si>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</si>
  <si>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</si>
  <si>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</si>
  <si>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</si>
  <si>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</si>
  <si>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</si>
  <si>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</si>
  <si>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</si>
  <si>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</si>
  <si>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</si>
  <si>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</si>
  <si>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</si>
  <si>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</si>
  <si>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</si>
  <si>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</si>
  <si>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</si>
  <si>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</si>
  <si>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</si>
  <si>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</si>
  <si>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</si>
  <si>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</si>
  <si>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</si>
  <si>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</si>
  <si>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</si>
  <si>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</si>
  <si>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</si>
  <si>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</si>
  <si>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</si>
  <si>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</si>
  <si>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</si>
  <si>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</si>
  <si>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</si>
  <si>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</si>
  <si>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</si>
  <si>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</si>
  <si>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</si>
  <si>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</si>
  <si>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</si>
  <si>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</si>
  <si>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</si>
  <si>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</si>
  <si>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</si>
  <si>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</si>
  <si>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</si>
  <si>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</si>
  <si>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</si>
  <si>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</si>
  <si>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</si>
  <si>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</si>
  <si>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</si>
  <si>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</si>
  <si>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</si>
  <si>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</si>
  <si>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</si>
  <si>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</si>
  <si>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</si>
  <si>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</si>
  <si>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</si>
  <si>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</si>
  <si>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</si>
  <si>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</si>
  <si>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</si>
  <si>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</si>
  <si>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</si>
  <si>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</si>
  <si>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</si>
  <si>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</si>
  <si>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</si>
  <si>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</si>
  <si>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</si>
  <si>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</si>
  <si>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</si>
  <si>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</si>
  <si>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</si>
  <si>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</si>
  <si>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</si>
  <si>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</si>
  <si>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</si>
  <si>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</si>
  <si>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</si>
  <si>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</si>
  <si>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</si>
  <si>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</si>
  <si>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</si>
  <si>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</si>
  <si>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</si>
  <si>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</si>
  <si>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</si>
  <si>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</si>
  <si>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</si>
  <si>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</si>
  <si>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</si>
  <si>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</si>
  <si>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</si>
  <si>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</si>
  <si>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</si>
  <si>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</si>
  <si>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</si>
  <si>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</si>
  <si>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</si>
  <si>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</si>
  <si>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</si>
  <si>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</si>
  <si>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</si>
  <si>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</si>
  <si>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</si>
  <si>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</si>
  <si>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</si>
  <si>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</si>
  <si>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</si>
  <si>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</si>
  <si>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</si>
  <si>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</si>
  <si>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</si>
  <si>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</si>
  <si>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</si>
  <si>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</si>
  <si>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</si>
  <si>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</si>
  <si>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</si>
  <si>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</si>
  <si>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</si>
  <si>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</si>
  <si>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</si>
  <si>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</si>
  <si>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</si>
  <si>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</si>
  <si>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</si>
  <si>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</si>
  <si>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</si>
  <si>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</si>
  <si>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</si>
  <si>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</si>
  <si>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</si>
  <si>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</si>
  <si>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</si>
  <si>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</si>
  <si>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</si>
  <si>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</si>
  <si>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</si>
  <si>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</si>
  <si>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</si>
  <si>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</si>
  <si>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</si>
  <si>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</si>
  <si>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</si>
  <si>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</si>
  <si>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</si>
  <si>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</si>
  <si>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</si>
  <si>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</si>
  <si>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</si>
  <si>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</si>
  <si>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</si>
  <si>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</si>
  <si>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</si>
  <si>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</si>
  <si>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</si>
  <si>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</si>
  <si>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</si>
  <si>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</si>
  <si>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</si>
  <si>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</si>
  <si>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</si>
  <si>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</si>
  <si>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</si>
  <si>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</si>
  <si>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</si>
  <si>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</si>
  <si>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</si>
  <si>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</si>
  <si>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</si>
  <si>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</si>
  <si>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</si>
  <si>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</si>
  <si>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</si>
  <si>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</si>
  <si>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</si>
  <si>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</si>
  <si>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</si>
  <si>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</si>
  <si>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</si>
  <si>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</si>
  <si>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</si>
  <si>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</si>
  <si>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</si>
  <si>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</si>
  <si>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</si>
  <si>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</si>
  <si>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</si>
  <si>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</si>
  <si>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</si>
  <si>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</si>
  <si>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</si>
  <si>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</si>
  <si>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</si>
  <si>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</si>
  <si>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</si>
  <si>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</si>
  <si>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</si>
  <si>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</si>
  <si>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</si>
  <si>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</si>
  <si>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</si>
  <si>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</si>
  <si>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</si>
  <si>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</si>
  <si>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</si>
  <si>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</si>
  <si>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</si>
  <si>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</si>
  <si>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</si>
  <si>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</si>
  <si>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</si>
  <si>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</si>
  <si>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</si>
  <si>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</si>
  <si>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</si>
  <si>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</si>
  <si>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</si>
  <si>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</si>
  <si>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</si>
  <si>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</si>
  <si>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</si>
  <si>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</si>
  <si>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</si>
  <si>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</si>
  <si>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</si>
  <si>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</si>
  <si>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</si>
  <si>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</si>
  <si>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</si>
  <si>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</si>
  <si>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</si>
  <si>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</si>
  <si>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</si>
  <si>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</si>
  <si>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</si>
  <si>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</si>
  <si>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</si>
  <si>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</si>
  <si>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</si>
  <si>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</si>
  <si>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</si>
  <si>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</si>
  <si>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</si>
  <si>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</si>
  <si>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</si>
  <si>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</si>
  <si>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</si>
  <si>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</si>
  <si>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</si>
  <si>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</si>
  <si>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</si>
  <si>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</si>
  <si>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</si>
  <si>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</si>
  <si>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</si>
  <si>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</si>
  <si>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</si>
  <si>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</si>
  <si>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</si>
  <si>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</si>
  <si>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</si>
  <si>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</si>
  <si>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</si>
  <si>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</si>
  <si>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</si>
  <si>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</si>
  <si>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</si>
  <si>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</si>
  <si>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</si>
  <si>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</si>
  <si>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</si>
  <si>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</si>
  <si>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</si>
  <si>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</si>
  <si>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</si>
  <si>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</si>
  <si>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</si>
  <si>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</si>
  <si>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</si>
  <si>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</si>
  <si>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</si>
  <si>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</si>
  <si>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</si>
  <si>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</si>
  <si>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</si>
  <si>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</si>
  <si>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</si>
  <si>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</si>
  <si>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</si>
  <si>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</si>
  <si>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</si>
  <si>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</si>
  <si>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</si>
  <si>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</si>
  <si>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</si>
  <si>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</si>
  <si>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</si>
  <si>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</si>
  <si>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</si>
  <si>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</si>
  <si>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</si>
  <si>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</si>
  <si>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</si>
  <si>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</si>
  <si>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</si>
  <si>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</si>
  <si>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</si>
  <si>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</si>
  <si>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</si>
  <si>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</si>
  <si>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</si>
  <si>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</si>
  <si>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</si>
  <si>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</si>
  <si>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</si>
  <si>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</si>
  <si>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</si>
  <si>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</si>
  <si>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</si>
  <si>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</si>
  <si>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</si>
  <si>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</si>
  <si>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</si>
  <si>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</si>
  <si>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</si>
  <si>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</si>
  <si>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</si>
  <si>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</si>
  <si>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</si>
  <si>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</si>
  <si>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</si>
  <si>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</si>
  <si>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</si>
  <si>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</si>
  <si>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</si>
  <si>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</si>
  <si>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</si>
  <si>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</si>
  <si>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</si>
  <si>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</si>
  <si>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</si>
  <si>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</si>
  <si>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</si>
  <si>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</si>
  <si>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</si>
  <si>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</si>
  <si>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</si>
  <si>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</si>
  <si>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</si>
  <si>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</si>
  <si>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</si>
  <si>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</si>
  <si>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</si>
  <si>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</si>
  <si>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</si>
  <si>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</si>
  <si>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</si>
  <si>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</si>
  <si>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</si>
  <si>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</si>
  <si>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</si>
  <si>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</si>
  <si>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</si>
  <si>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</si>
  <si>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</si>
  <si>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</si>
  <si>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</si>
  <si>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</si>
  <si>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</si>
  <si>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</si>
  <si>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</si>
  <si>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</si>
  <si>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</si>
  <si>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</si>
  <si>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</si>
  <si>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</si>
  <si>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</si>
  <si>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</si>
  <si>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</si>
  <si>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</si>
  <si>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</si>
  <si>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</si>
  <si>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</si>
  <si>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</si>
  <si>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</si>
  <si>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</si>
  <si>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</si>
  <si>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</si>
  <si>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</si>
  <si>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</si>
  <si>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</si>
  <si>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</si>
  <si>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</si>
  <si>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</si>
  <si>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</si>
  <si>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</si>
  <si>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</si>
  <si>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</si>
  <si>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</si>
  <si>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</si>
  <si>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</si>
  <si>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</si>
  <si>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</si>
  <si>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</si>
  <si>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</si>
  <si>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</si>
  <si>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</si>
  <si>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</si>
  <si>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</si>
  <si>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</si>
  <si>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</si>
  <si>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</si>
  <si>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</si>
  <si>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</si>
  <si>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</si>
  <si>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</si>
  <si>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</si>
  <si>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</si>
  <si>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</si>
  <si>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</si>
  <si>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</si>
  <si>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</si>
  <si>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</si>
  <si>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</si>
  <si>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</si>
  <si>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</si>
  <si>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</si>
  <si>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</si>
  <si>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</si>
  <si>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</si>
  <si>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</si>
  <si>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</si>
  <si>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</si>
  <si>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</si>
  <si>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</si>
  <si>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</si>
  <si>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</si>
  <si>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</si>
  <si>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</si>
  <si>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</si>
  <si>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</si>
  <si>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</si>
  <si>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</si>
  <si>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</si>
  <si>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</si>
  <si>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</si>
  <si>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</si>
  <si>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</si>
  <si>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</si>
  <si>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</si>
  <si>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</si>
  <si>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</si>
  <si>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</si>
  <si>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</si>
  <si>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</si>
  <si>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</si>
  <si>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</si>
  <si>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</si>
  <si>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</si>
  <si>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</si>
  <si>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</si>
  <si>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</si>
  <si>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</si>
  <si>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</si>
  <si>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</si>
  <si>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</si>
  <si>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</si>
  <si>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</si>
  <si>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</si>
  <si>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</si>
  <si>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</si>
  <si>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</si>
  <si>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</si>
  <si>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</si>
  <si>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</si>
  <si>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</si>
  <si>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</si>
  <si>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</si>
  <si>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</si>
  <si>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</si>
  <si>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</si>
  <si>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</si>
  <si>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</si>
  <si>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</si>
  <si>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</si>
  <si>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</si>
  <si>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</si>
  <si>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</si>
  <si>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</si>
  <si>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</si>
  <si>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</si>
  <si>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</si>
  <si>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</si>
  <si>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</si>
  <si>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</si>
  <si>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</si>
  <si>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</si>
  <si>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</si>
  <si>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</si>
  <si>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</si>
  <si>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</si>
  <si>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</si>
  <si>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</si>
  <si>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</si>
  <si>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</si>
  <si>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</si>
  <si>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</si>
  <si>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</si>
  <si>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</si>
  <si>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</si>
  <si>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</si>
  <si>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</si>
  <si>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</si>
  <si>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</si>
  <si>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</si>
  <si>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</si>
  <si>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</si>
  <si>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</si>
  <si>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</si>
  <si>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</si>
  <si>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</si>
  <si>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</si>
  <si>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</si>
  <si>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</si>
  <si>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</si>
  <si>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</si>
  <si>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</si>
  <si>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</si>
  <si>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</si>
  <si>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</si>
  <si>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</si>
  <si>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</si>
  <si>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</si>
  <si>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</si>
  <si>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</si>
  <si>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</si>
  <si>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</si>
  <si>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</si>
  <si>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</si>
  <si>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</si>
  <si>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</si>
  <si>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</si>
  <si>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</si>
  <si>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</si>
  <si>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</si>
  <si>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</si>
  <si>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</si>
  <si>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</si>
  <si>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</si>
  <si>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</si>
  <si>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</si>
  <si>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</si>
  <si>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</si>
  <si>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</si>
  <si>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</si>
  <si>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</si>
  <si>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</si>
  <si>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</si>
  <si>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</si>
  <si>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</si>
  <si>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</si>
  <si>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</si>
  <si>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</si>
  <si>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</si>
  <si>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</si>
  <si>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</si>
  <si>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</si>
  <si>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</si>
  <si>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</si>
  <si>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</si>
  <si>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</si>
  <si>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</si>
  <si>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</si>
  <si>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</si>
  <si>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</si>
  <si>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</si>
  <si>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</si>
  <si>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</si>
  <si>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</si>
  <si>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</si>
  <si>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</si>
  <si>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</si>
  <si>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</si>
  <si>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</si>
  <si>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</si>
  <si>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</si>
  <si>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</si>
  <si>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</si>
  <si>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</si>
  <si>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</si>
  <si>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</si>
  <si>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</si>
  <si>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</si>
  <si>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</si>
  <si>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</si>
  <si>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</si>
  <si>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</si>
  <si>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</si>
  <si>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</si>
  <si>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</si>
  <si>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</si>
  <si>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</si>
  <si>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</si>
  <si>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</si>
  <si>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</si>
  <si>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</si>
  <si>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</si>
  <si>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</si>
  <si>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</si>
  <si>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</si>
  <si>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</si>
  <si>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</si>
  <si>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</si>
  <si>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</si>
  <si>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</si>
  <si>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</si>
  <si>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</si>
  <si>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</si>
  <si>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</si>
  <si>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</si>
  <si>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</si>
  <si>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</si>
  <si>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</si>
  <si>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</si>
  <si>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</si>
  <si>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</si>
  <si>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</si>
  <si>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</si>
  <si>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</si>
  <si>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</si>
  <si>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</si>
  <si>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</si>
  <si>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</si>
  <si>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</si>
  <si>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</si>
  <si>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</si>
  <si>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</si>
  <si>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</si>
  <si>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</si>
  <si>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</si>
  <si>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</si>
  <si>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</si>
  <si>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</si>
  <si>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</si>
  <si>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</si>
  <si>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</si>
  <si>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</si>
  <si>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</si>
  <si>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</si>
  <si>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</si>
  <si>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</si>
  <si>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</si>
  <si>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</si>
  <si>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</si>
  <si>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</si>
  <si>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</si>
  <si>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</si>
  <si>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</si>
  <si>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</si>
  <si>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</si>
  <si>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</si>
  <si>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</si>
  <si>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</si>
  <si>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</si>
  <si>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</si>
  <si>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</si>
  <si>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</si>
  <si>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</si>
  <si>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</si>
  <si>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</si>
  <si>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</si>
  <si>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</si>
  <si>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</si>
  <si>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</si>
  <si>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</si>
  <si>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</si>
  <si>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</si>
  <si>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</si>
  <si>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</si>
  <si>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</si>
  <si>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</si>
  <si>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</si>
  <si>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</si>
  <si>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</si>
  <si>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</si>
  <si>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</si>
  <si>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</si>
  <si>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</si>
  <si>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</si>
  <si>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</si>
  <si>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</si>
  <si>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</si>
  <si>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</si>
  <si>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</si>
  <si>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</si>
  <si>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</si>
  <si>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</si>
  <si>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</si>
  <si>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</si>
  <si>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</si>
  <si>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</si>
  <si>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</si>
  <si>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</si>
  <si>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</si>
  <si>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</si>
  <si>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</si>
  <si>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</si>
  <si>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</si>
  <si>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</si>
  <si>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</si>
  <si>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</si>
  <si>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</si>
  <si>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</si>
  <si>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</si>
  <si>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</si>
  <si>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</si>
  <si>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</si>
  <si>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</si>
  <si>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</si>
  <si>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</si>
  <si>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</si>
  <si>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</si>
  <si>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</si>
  <si>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</si>
  <si>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</si>
  <si>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</si>
  <si>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</si>
  <si>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</si>
  <si>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</si>
  <si>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</si>
  <si>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</si>
  <si>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</si>
  <si>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</si>
  <si>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</si>
  <si>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</si>
  <si>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</si>
  <si>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</si>
  <si>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</si>
  <si>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</si>
  <si>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</si>
  <si>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</si>
  <si>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</si>
  <si>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</si>
  <si>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</si>
  <si>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</si>
  <si>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</si>
  <si>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</si>
  <si>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</si>
  <si>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</si>
  <si>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</si>
  <si>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</si>
  <si>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</si>
  <si>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</si>
  <si>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</si>
  <si>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</si>
  <si>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</si>
  <si>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</si>
  <si>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</si>
  <si>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</si>
  <si>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</si>
  <si>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</si>
  <si>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</si>
  <si>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</si>
  <si>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</si>
  <si>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</si>
  <si>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</si>
  <si>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</si>
  <si>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</si>
  <si>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</si>
  <si>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</si>
  <si>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</si>
  <si>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</si>
  <si>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</si>
  <si>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</si>
  <si>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</si>
  <si>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</si>
  <si>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</si>
  <si>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</si>
  <si>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</si>
  <si>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</si>
  <si>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</si>
  <si>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</si>
  <si>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</si>
  <si>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</si>
  <si>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</si>
  <si>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</si>
  <si>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</si>
  <si>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</si>
  <si>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</si>
  <si>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</si>
  <si>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</si>
  <si>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</si>
  <si>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</si>
  <si>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</si>
  <si>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</si>
  <si>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</si>
  <si>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</si>
  <si>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</si>
  <si>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</si>
  <si>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</si>
  <si>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</si>
  <si>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</si>
  <si>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</si>
  <si>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</si>
  <si>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</si>
  <si>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</si>
  <si>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</si>
  <si>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</si>
  <si>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</si>
  <si>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</si>
  <si>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</si>
  <si>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</si>
  <si>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</si>
  <si>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</si>
  <si>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</si>
  <si>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</si>
  <si>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</si>
  <si>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</si>
  <si>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</si>
  <si>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</si>
  <si>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</si>
  <si>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</si>
  <si>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</si>
  <si>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</si>
  <si>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</si>
  <si>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</si>
  <si>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</si>
  <si>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</si>
  <si>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</si>
  <si>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</si>
  <si>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</si>
  <si>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</si>
  <si>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</si>
  <si>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</si>
  <si>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</si>
  <si>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</si>
  <si>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</si>
  <si>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</si>
  <si>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</si>
  <si>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</si>
  <si>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</si>
  <si>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</si>
  <si>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</si>
  <si>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</si>
  <si>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</si>
  <si>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</si>
  <si>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</si>
  <si>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</si>
  <si>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</si>
  <si>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</si>
  <si>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</si>
  <si>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</si>
  <si>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</si>
  <si>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</si>
  <si>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</si>
  <si>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</si>
  <si>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</si>
  <si>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</si>
  <si>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</si>
  <si>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</si>
  <si>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</si>
  <si>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</si>
  <si>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</si>
  <si>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</si>
  <si>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</si>
  <si>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</si>
  <si>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</si>
  <si>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</si>
  <si>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</si>
  <si>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</si>
  <si>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</si>
  <si>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</si>
  <si>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</si>
  <si>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</si>
  <si>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</si>
  <si>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</si>
  <si>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</si>
  <si>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</si>
  <si>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</si>
  <si>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</si>
  <si>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</si>
  <si>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</si>
  <si>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</si>
  <si>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</si>
  <si>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</si>
  <si>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</si>
  <si>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</si>
  <si>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</si>
  <si>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</si>
  <si>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</si>
  <si>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</si>
  <si>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</si>
  <si>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</si>
  <si>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</si>
  <si>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</si>
  <si>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</si>
  <si>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</si>
  <si>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</si>
  <si>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</si>
  <si>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</si>
  <si>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</si>
  <si>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</si>
  <si>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</si>
  <si>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</si>
  <si>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</si>
  <si>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</si>
  <si>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</si>
  <si>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</si>
  <si>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</si>
  <si>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</si>
  <si>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</si>
  <si>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</si>
  <si>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</si>
  <si>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</si>
  <si>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</si>
  <si>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</si>
  <si>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</si>
  <si>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</si>
  <si>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</si>
  <si>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</si>
  <si>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</si>
  <si>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</si>
  <si>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</si>
  <si>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</si>
  <si>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</si>
  <si>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</si>
  <si>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</si>
  <si>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</si>
  <si>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</si>
  <si>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</si>
  <si>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</si>
  <si>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</si>
  <si>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</si>
  <si>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</si>
  <si>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</si>
  <si>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</si>
  <si>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</si>
  <si>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</si>
  <si>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</si>
  <si>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</si>
  <si>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</si>
  <si>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</si>
  <si>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</si>
  <si>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</si>
  <si>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</si>
  <si>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</si>
  <si>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</si>
  <si>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</si>
  <si>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</si>
  <si>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</si>
  <si>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</si>
  <si>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</si>
  <si>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</si>
  <si>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</si>
  <si>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</si>
  <si>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</si>
  <si>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</si>
  <si>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</si>
  <si>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</si>
  <si>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</si>
  <si>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</si>
  <si>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</si>
  <si>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</si>
  <si>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</si>
  <si>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</si>
  <si>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</si>
  <si>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</si>
  <si>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</si>
  <si>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</si>
  <si>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</si>
  <si>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</si>
  <si>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</si>
  <si>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</si>
  <si>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</si>
  <si>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</si>
  <si>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</si>
  <si>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</si>
  <si>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</si>
  <si>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</si>
  <si>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</si>
  <si>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</si>
  <si>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</si>
  <si>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</si>
  <si>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</si>
  <si>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</si>
  <si>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</si>
  <si>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</si>
  <si>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</si>
  <si>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</si>
  <si>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</si>
  <si>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</si>
  <si>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</si>
  <si>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</si>
  <si>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</si>
  <si>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</si>
  <si>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</si>
  <si>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</si>
  <si>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</si>
  <si>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</si>
  <si>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</si>
  <si>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</si>
  <si>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</si>
  <si>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</si>
  <si>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</si>
  <si>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</si>
  <si>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</si>
  <si>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</si>
  <si>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</si>
  <si>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</si>
  <si>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</si>
  <si>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</si>
  <si>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</si>
  <si>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</si>
  <si>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</si>
  <si>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</si>
  <si>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</si>
  <si>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</si>
  <si>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</si>
  <si>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</si>
  <si>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</si>
  <si>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</si>
  <si>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</si>
  <si>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</si>
  <si>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</si>
  <si>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</si>
  <si>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</si>
  <si>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</si>
  <si>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</si>
  <si>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</si>
  <si>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</si>
  <si>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</si>
  <si>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</si>
  <si>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</si>
  <si>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</si>
  <si>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</si>
  <si>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</si>
  <si>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</si>
  <si>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</si>
  <si>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</si>
  <si>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</si>
  <si>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</si>
  <si>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</si>
  <si>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</si>
  <si>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</si>
  <si>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</si>
  <si>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</si>
  <si>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</si>
  <si>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</si>
  <si>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</si>
  <si>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</si>
  <si>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</si>
  <si>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</si>
  <si>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</si>
  <si>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</si>
  <si>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</si>
  <si>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</si>
  <si>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</si>
  <si>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</si>
  <si>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</si>
  <si>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</si>
  <si>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</si>
  <si>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</si>
  <si>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</si>
  <si>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</si>
  <si>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</si>
  <si>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</si>
  <si>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</si>
  <si>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</si>
  <si>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</si>
  <si>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</si>
  <si>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</si>
  <si>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</si>
  <si>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</si>
  <si>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</si>
  <si>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</si>
  <si>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</si>
  <si>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</si>
  <si>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</si>
  <si>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</si>
  <si>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</si>
  <si>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</si>
  <si>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</si>
  <si>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</si>
  <si>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</si>
  <si>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</si>
  <si>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</si>
  <si>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</si>
  <si>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</si>
  <si>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</si>
  <si>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</si>
  <si>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</si>
  <si>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</si>
  <si>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</si>
  <si>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</si>
  <si>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</si>
  <si>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</si>
  <si>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</si>
  <si>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</si>
  <si>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</si>
  <si>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</si>
  <si>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</si>
  <si>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</si>
  <si>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</si>
  <si>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</si>
  <si>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</si>
  <si>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</si>
  <si>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</si>
  <si>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</si>
  <si>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</si>
  <si>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</si>
  <si>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</si>
  <si>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</si>
  <si>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</si>
  <si>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</si>
  <si>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</si>
  <si>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</si>
  <si>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</si>
  <si>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</si>
  <si>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</si>
  <si>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</si>
  <si>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</si>
  <si>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</si>
  <si>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</si>
  <si>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</si>
  <si>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</si>
  <si>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</si>
  <si>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</si>
  <si>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</si>
  <si>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</si>
  <si>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</si>
  <si>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</si>
  <si>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</si>
  <si>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</si>
  <si>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</si>
  <si>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</si>
  <si>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</si>
  <si>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</si>
  <si>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</si>
  <si>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</si>
  <si>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</si>
  <si>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</si>
  <si>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</si>
  <si>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</si>
  <si>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</si>
  <si>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</si>
  <si>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</si>
  <si>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</si>
  <si>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</si>
  <si>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</si>
  <si>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</si>
  <si>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</si>
  <si>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</si>
  <si>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</si>
  <si>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</si>
  <si>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</si>
  <si>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</si>
  <si>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</si>
  <si>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</si>
  <si>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</si>
  <si>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</si>
  <si>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</si>
  <si>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</si>
  <si>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</si>
  <si>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</si>
  <si>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</si>
  <si>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</si>
  <si>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</si>
  <si>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</si>
  <si>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</si>
  <si>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</si>
  <si>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</si>
  <si>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</si>
  <si>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</si>
  <si>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</si>
  <si>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</si>
  <si>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</si>
  <si>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</si>
  <si>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</si>
  <si>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</si>
  <si>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</si>
  <si>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</si>
  <si>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</si>
  <si>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</si>
  <si>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</si>
  <si>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</si>
  <si>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</si>
  <si>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</si>
  <si>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</si>
  <si>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</si>
  <si>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</si>
  <si>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</si>
  <si>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</si>
  <si>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</si>
  <si>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</si>
  <si>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</si>
  <si>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</si>
  <si>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</si>
  <si>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</si>
  <si>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</si>
  <si>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</si>
  <si>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</si>
  <si>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</si>
  <si>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</si>
  <si>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</si>
  <si>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</si>
  <si>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</si>
  <si>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</si>
  <si>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</si>
  <si>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</si>
  <si>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</si>
  <si>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</si>
  <si>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</si>
  <si>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</si>
  <si>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</si>
  <si>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</si>
  <si>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</si>
  <si>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</si>
  <si>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</si>
  <si>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</si>
  <si>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</si>
  <si>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</si>
  <si>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</si>
  <si>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</si>
  <si>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</si>
  <si>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</si>
  <si>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</si>
  <si>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</si>
  <si>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</si>
  <si>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</si>
  <si>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</si>
  <si>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</si>
  <si>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</si>
  <si>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</si>
  <si>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</si>
  <si>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</si>
  <si>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</si>
  <si>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</si>
  <si>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</si>
  <si>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</si>
  <si>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</si>
  <si>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</si>
  <si>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</si>
  <si>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</si>
  <si>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</si>
  <si>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</si>
  <si>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</si>
  <si>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</si>
  <si>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</si>
  <si>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</si>
  <si>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</si>
  <si>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</si>
  <si>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</si>
  <si>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</si>
  <si>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</si>
  <si>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</si>
  <si>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</si>
  <si>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</si>
  <si>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</si>
  <si>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</si>
  <si>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</si>
  <si>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</si>
  <si>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</si>
  <si>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</si>
  <si>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</si>
  <si>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</si>
  <si>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</si>
  <si>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</si>
  <si>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</si>
  <si>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</si>
  <si>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</si>
  <si>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</si>
  <si>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</si>
  <si>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</si>
  <si>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</si>
  <si>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</si>
  <si>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</si>
  <si>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</si>
  <si>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</si>
  <si>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</si>
  <si>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</si>
  <si>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</si>
  <si>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</si>
  <si>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</si>
  <si>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</si>
  <si>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</si>
  <si>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</si>
  <si>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</si>
  <si>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</si>
  <si>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</si>
  <si>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</si>
  <si>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</si>
  <si>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</si>
  <si>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</si>
  <si>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</si>
  <si>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</si>
  <si>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</si>
  <si>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</si>
  <si>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</si>
  <si>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</si>
  <si>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</si>
  <si>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</si>
  <si>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</si>
  <si>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</si>
  <si>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</si>
  <si>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</si>
  <si>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</si>
  <si>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</si>
  <si>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</si>
  <si>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</si>
  <si>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</si>
  <si>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</si>
  <si>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</si>
  <si>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</si>
  <si>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</si>
  <si>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</si>
  <si>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</si>
  <si>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</si>
  <si>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</si>
  <si>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</si>
  <si>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</si>
  <si>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</si>
  <si>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</si>
  <si>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</si>
  <si>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</si>
  <si>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</si>
  <si>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</si>
  <si>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</si>
  <si>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</si>
  <si>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</si>
  <si>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</si>
  <si>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</si>
  <si>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</si>
  <si>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</si>
  <si>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</si>
  <si>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</si>
  <si>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</si>
  <si>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</si>
  <si>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</si>
  <si>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</si>
  <si>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</si>
  <si>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</si>
  <si>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</si>
  <si>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</si>
  <si>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</si>
  <si>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</si>
  <si>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</si>
  <si>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</si>
  <si>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</si>
  <si>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</si>
  <si>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</si>
  <si>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</si>
  <si>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</si>
  <si>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</si>
  <si>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</si>
  <si>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</si>
  <si>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</si>
  <si>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</si>
  <si>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</si>
  <si>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</si>
  <si>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</si>
  <si>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</si>
  <si>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</si>
  <si>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</si>
  <si>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</si>
  <si>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</si>
  <si>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</si>
  <si>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</si>
  <si>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</si>
  <si>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</si>
  <si>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</si>
  <si>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</si>
  <si>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</si>
  <si>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</si>
  <si>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</si>
  <si>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</si>
  <si>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</si>
  <si>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</si>
  <si>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</si>
  <si>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</si>
  <si>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</si>
  <si>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</si>
  <si>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</si>
  <si>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</si>
  <si>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</si>
  <si>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</si>
  <si>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</si>
  <si>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</si>
  <si>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</si>
  <si>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</si>
  <si>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</si>
  <si>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</si>
  <si>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</si>
  <si>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</si>
  <si>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</si>
  <si>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</si>
  <si>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</si>
  <si>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</si>
  <si>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</si>
  <si>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</si>
  <si>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</si>
  <si>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</si>
  <si>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</si>
  <si>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</si>
  <si>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</si>
  <si>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</si>
  <si>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</si>
  <si>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</si>
  <si>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</si>
  <si>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</si>
  <si>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</si>
  <si>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</si>
  <si>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</si>
  <si>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</si>
  <si>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</si>
  <si>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</si>
  <si>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</si>
  <si>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</si>
  <si>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</si>
  <si>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</si>
  <si>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</si>
  <si>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</si>
  <si>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</si>
  <si>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</si>
  <si>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</si>
  <si>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</si>
  <si>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</si>
  <si>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</si>
  <si>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</si>
  <si>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</si>
  <si>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</si>
  <si>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</si>
  <si>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</si>
  <si>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</si>
  <si>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</si>
  <si>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</si>
  <si>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</si>
  <si>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</si>
  <si>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</si>
  <si>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</si>
  <si>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</si>
  <si>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</si>
  <si>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</si>
  <si>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</si>
  <si>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</si>
  <si>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</si>
  <si>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</si>
  <si>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</si>
  <si>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</si>
  <si>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</si>
  <si>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</si>
  <si>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</si>
  <si>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</si>
  <si>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</si>
  <si>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</si>
  <si>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</si>
  <si>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</si>
  <si>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</si>
  <si>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</si>
  <si>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</si>
  <si>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</si>
  <si>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</si>
  <si>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</si>
  <si>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</si>
  <si>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</si>
  <si>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</si>
  <si>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</si>
  <si>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</si>
  <si>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</si>
  <si>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</si>
  <si>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</si>
  <si>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</si>
  <si>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</si>
  <si>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</si>
  <si>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</si>
  <si>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</si>
  <si>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</si>
  <si>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</si>
  <si>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</si>
  <si>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</si>
  <si>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</si>
  <si>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</si>
  <si>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</si>
  <si>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</si>
  <si>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</si>
  <si>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</si>
  <si>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</si>
  <si>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</si>
  <si>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</si>
  <si>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</si>
  <si>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</si>
  <si>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</si>
  <si>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</si>
  <si>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</si>
  <si>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</si>
  <si>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</si>
  <si>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</si>
  <si>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</si>
  <si>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</si>
  <si>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</si>
  <si>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</si>
  <si>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</si>
  <si>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</si>
  <si>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</si>
  <si>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</si>
  <si>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</si>
  <si>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</si>
  <si>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</si>
  <si>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</si>
  <si>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</si>
  <si>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</si>
  <si>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</si>
  <si>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</si>
  <si>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</si>
  <si>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</si>
  <si>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</si>
  <si>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</si>
  <si>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</si>
  <si>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</si>
  <si>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</si>
  <si>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</si>
  <si>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</si>
  <si>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</si>
  <si>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</si>
  <si>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</si>
  <si>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</si>
  <si>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</si>
  <si>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</si>
  <si>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</si>
  <si>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</si>
  <si>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</si>
  <si>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</si>
  <si>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</si>
  <si>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</si>
  <si>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</si>
  <si>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</si>
  <si>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</si>
  <si>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</si>
  <si>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</si>
  <si>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</si>
  <si>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</si>
  <si>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</si>
  <si>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</si>
  <si>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</si>
  <si>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</si>
  <si>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</si>
  <si>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</si>
  <si>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</si>
  <si>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</si>
  <si>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</si>
  <si>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</si>
  <si>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</si>
  <si>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</si>
  <si>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</si>
  <si>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</si>
  <si>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</si>
  <si>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</si>
  <si>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</si>
  <si>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</si>
  <si>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</si>
  <si>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</si>
  <si>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</si>
  <si>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</si>
  <si>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</si>
  <si>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</si>
  <si>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</si>
  <si>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</si>
  <si>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</si>
  <si>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</si>
  <si>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</si>
  <si>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</si>
  <si>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</si>
  <si>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</si>
  <si>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</si>
  <si>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</si>
  <si>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</si>
  <si>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</si>
  <si>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</si>
  <si>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</si>
  <si>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</si>
  <si>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</si>
  <si>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</si>
  <si>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</si>
  <si>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</si>
  <si>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</si>
  <si>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</si>
  <si>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</si>
  <si>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</si>
  <si>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</si>
  <si>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</si>
  <si>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</si>
  <si>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</si>
  <si>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</si>
  <si>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</si>
  <si>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</si>
  <si>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</si>
  <si>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</si>
  <si>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</si>
  <si>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</si>
  <si>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</si>
  <si>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</si>
  <si>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</si>
  <si>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</si>
  <si>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</si>
  <si>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</si>
  <si>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</si>
  <si>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</si>
  <si>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</si>
  <si>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</si>
  <si>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</si>
  <si>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</si>
  <si>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</si>
  <si>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</si>
  <si>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</si>
  <si>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</si>
  <si>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</si>
  <si>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</si>
  <si>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</si>
  <si>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</si>
  <si>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</si>
  <si>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</si>
  <si>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</si>
  <si>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</si>
  <si>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</si>
  <si>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</si>
  <si>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</si>
  <si>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</si>
  <si>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</si>
  <si>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</si>
  <si>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</si>
  <si>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</si>
  <si>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</si>
  <si>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</si>
  <si>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</si>
  <si>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</si>
  <si>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</si>
  <si>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</si>
  <si>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</si>
  <si>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</si>
  <si>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</si>
  <si>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</si>
  <si>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</si>
  <si>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</si>
  <si>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</si>
  <si>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</si>
  <si>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</si>
  <si>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</si>
  <si>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</si>
  <si>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</si>
  <si>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</si>
  <si>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</si>
  <si>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</si>
  <si>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</si>
  <si>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</si>
  <si>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</si>
  <si>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</si>
  <si>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</si>
  <si>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</si>
  <si>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</si>
  <si>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</si>
  <si>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</si>
  <si>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</si>
  <si>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</si>
  <si>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</si>
  <si>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</si>
  <si>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</si>
  <si>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</si>
  <si>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</si>
  <si>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</si>
  <si>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</si>
  <si>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</si>
  <si>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</si>
  <si>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</si>
  <si>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</si>
  <si>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</si>
  <si>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</si>
  <si>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</si>
  <si>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</si>
  <si>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</si>
  <si>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</si>
  <si>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</si>
  <si>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</si>
  <si>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</si>
  <si>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</si>
  <si>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</si>
  <si>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</si>
  <si>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</si>
  <si>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</si>
  <si>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</si>
  <si>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</si>
  <si>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</si>
  <si>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</si>
  <si>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</si>
  <si>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</si>
  <si>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</si>
  <si>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</si>
  <si>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</si>
  <si>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</si>
  <si>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</si>
  <si>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</si>
  <si>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</si>
  <si>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</si>
  <si>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</si>
  <si>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</si>
  <si>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</si>
  <si>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</si>
  <si>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</si>
  <si>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</si>
  <si>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</si>
  <si>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</si>
  <si>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</si>
  <si>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</si>
  <si>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</si>
  <si>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</si>
  <si>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</si>
  <si>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</si>
  <si>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</si>
  <si>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</si>
  <si>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</si>
  <si>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</si>
  <si>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</si>
  <si>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</si>
  <si>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</si>
  <si>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</si>
  <si>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</si>
  <si>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</si>
  <si>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</si>
  <si>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</si>
  <si>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</si>
  <si>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</si>
  <si>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</si>
  <si>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</si>
  <si>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</si>
  <si>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</si>
  <si>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</si>
  <si>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</si>
  <si>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</si>
  <si>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</si>
  <si>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</si>
  <si>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</si>
  <si>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</si>
  <si>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</si>
  <si>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</si>
  <si>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</si>
  <si>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</si>
  <si>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</si>
  <si>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</si>
  <si>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</si>
  <si>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</si>
  <si>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</si>
  <si>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</si>
  <si>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</si>
  <si>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</si>
  <si>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</si>
  <si>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</si>
  <si>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</si>
  <si>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</si>
  <si>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</si>
  <si>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</si>
  <si>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</si>
  <si>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</si>
  <si>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</si>
  <si>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</si>
  <si>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</si>
  <si>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</si>
  <si>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</si>
  <si>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</si>
  <si>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</si>
  <si>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</si>
  <si>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</si>
  <si>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</si>
  <si>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</si>
  <si>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</si>
  <si>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</si>
  <si>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</si>
  <si>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</si>
  <si>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</si>
  <si>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</si>
  <si>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</si>
  <si>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</si>
  <si>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</si>
  <si>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</si>
  <si>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</si>
  <si>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</si>
  <si>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</si>
  <si>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</si>
  <si>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</si>
  <si>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</si>
  <si>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</si>
  <si>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</si>
  <si>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</si>
  <si>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</si>
  <si>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</si>
  <si>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</si>
  <si>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</si>
  <si>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</si>
  <si>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</si>
  <si>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</si>
  <si>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</si>
  <si>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</si>
  <si>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</si>
  <si>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</si>
  <si>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</si>
  <si>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</si>
  <si>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</si>
  <si>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</si>
  <si>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</si>
  <si>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</si>
  <si>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</si>
  <si>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</si>
  <si>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</si>
  <si>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</si>
  <si>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</si>
  <si>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</si>
  <si>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</si>
  <si>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</si>
  <si>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</si>
  <si>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</si>
  <si>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</si>
  <si>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</si>
  <si>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</si>
  <si>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</si>
  <si>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</si>
  <si>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</si>
  <si>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</si>
  <si>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</si>
  <si>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</si>
  <si>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</si>
  <si>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</si>
  <si>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</si>
  <si>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</si>
  <si>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</si>
  <si>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</si>
  <si>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</si>
  <si>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</si>
  <si>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</si>
  <si>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</si>
  <si>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</si>
  <si>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</si>
  <si>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</si>
  <si>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</si>
  <si>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</si>
  <si>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</si>
  <si>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</si>
  <si>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</si>
  <si>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</si>
  <si>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</si>
  <si>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</si>
  <si>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</si>
  <si>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</si>
  <si>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</si>
  <si>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</si>
  <si>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</si>
  <si>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</si>
  <si>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</si>
  <si>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</si>
  <si>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</si>
  <si>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</si>
  <si>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</si>
  <si>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</si>
  <si>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</si>
  <si>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</si>
  <si>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</si>
  <si>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</si>
  <si>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</si>
  <si>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</si>
  <si>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</si>
  <si>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</si>
  <si>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</si>
  <si>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</si>
  <si>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</si>
  <si>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</si>
  <si>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</si>
  <si>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</si>
  <si>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</si>
  <si>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</si>
  <si>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</si>
  <si>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</si>
  <si>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</si>
  <si>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</si>
  <si>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</si>
  <si>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</si>
  <si>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</si>
  <si>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</si>
  <si>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</si>
  <si>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</si>
  <si>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</si>
  <si>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</si>
  <si>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</si>
  <si>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</si>
  <si>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</si>
  <si>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</si>
  <si>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</si>
  <si>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</si>
  <si>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</si>
  <si>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</si>
  <si>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</si>
  <si>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</si>
  <si>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</si>
  <si>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</si>
  <si>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</si>
  <si>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</si>
  <si>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</si>
  <si>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</si>
  <si>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</si>
  <si>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</si>
  <si>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</si>
  <si>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</si>
  <si>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</si>
  <si>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</si>
  <si>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</si>
  <si>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</si>
  <si>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</si>
  <si>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</si>
  <si>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</si>
  <si>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</si>
  <si>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</si>
  <si>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</si>
  <si>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</si>
  <si>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</si>
  <si>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</si>
  <si>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</si>
  <si>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</si>
  <si>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</si>
  <si>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</si>
  <si>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</si>
  <si>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</si>
  <si>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</si>
  <si>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</si>
  <si>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</si>
  <si>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</si>
  <si>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</si>
  <si>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</si>
  <si>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</si>
  <si>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</si>
  <si>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</si>
  <si>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</si>
  <si>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</si>
  <si>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</si>
  <si>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</si>
  <si>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</si>
  <si>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</si>
  <si>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</si>
  <si>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</si>
  <si>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</si>
  <si>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</si>
  <si>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</si>
  <si>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</si>
  <si>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</si>
  <si>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</si>
  <si>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</si>
  <si>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</si>
  <si>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</si>
  <si>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</si>
  <si>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</si>
  <si>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</si>
  <si>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</si>
  <si>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</si>
  <si>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</si>
  <si>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</si>
  <si>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</si>
  <si>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</si>
  <si>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</si>
  <si>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</si>
  <si>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</si>
  <si>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</si>
  <si>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</si>
  <si>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</si>
  <si>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</si>
  <si>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</si>
  <si>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</si>
  <si>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</si>
  <si>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</si>
  <si>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</si>
  <si>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</si>
  <si>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</si>
  <si>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</si>
  <si>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</si>
  <si>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</si>
  <si>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</si>
  <si>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</si>
  <si>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</si>
  <si>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</si>
  <si>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</si>
  <si>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</si>
  <si>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</si>
  <si>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</si>
  <si>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</si>
  <si>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</si>
  <si>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</si>
  <si>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</si>
  <si>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</si>
  <si>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</si>
  <si>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</si>
  <si>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</si>
  <si>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</si>
  <si>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</si>
  <si>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</si>
  <si>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</si>
  <si>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</si>
  <si>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</si>
  <si>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</si>
  <si>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</si>
  <si>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</si>
  <si>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</si>
  <si>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</si>
  <si>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</si>
  <si>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</si>
  <si>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</si>
  <si>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</si>
  <si>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</si>
  <si>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</si>
  <si>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</si>
  <si>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</si>
  <si>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</si>
  <si>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</si>
  <si>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</si>
  <si>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</si>
  <si>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</si>
  <si>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</si>
  <si>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</si>
  <si>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</si>
  <si>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</si>
  <si>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</si>
  <si>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</si>
  <si>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</si>
  <si>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</si>
  <si>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</si>
  <si>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</si>
  <si>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</si>
  <si>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</si>
  <si>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</si>
  <si>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</si>
  <si>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</si>
  <si>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</si>
  <si>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</si>
  <si>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</si>
  <si>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</si>
  <si>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</si>
  <si>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</si>
  <si>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</si>
  <si>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</si>
  <si>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</si>
  <si>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</si>
  <si>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</si>
  <si>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</si>
  <si>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</si>
  <si>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</si>
  <si>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</si>
  <si>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</si>
  <si>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</si>
  <si>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</si>
  <si>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</si>
  <si>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</si>
  <si>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</si>
  <si>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</si>
  <si>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</si>
  <si>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</si>
  <si>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</si>
  <si>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</si>
  <si>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</si>
  <si>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</si>
  <si>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</si>
  <si>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</si>
  <si>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</si>
  <si>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</si>
  <si>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</si>
  <si>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</si>
  <si>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</si>
  <si>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</si>
  <si>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</si>
  <si>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</si>
  <si>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</si>
  <si>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</si>
  <si>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</si>
  <si>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</si>
  <si>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</si>
  <si>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</si>
  <si>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</si>
  <si>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</si>
  <si>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</si>
  <si>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</si>
  <si>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</si>
  <si>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</si>
  <si>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</si>
  <si>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</si>
  <si>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</si>
  <si>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</si>
  <si>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</si>
  <si>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</si>
  <si>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</si>
  <si>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</si>
  <si>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</si>
  <si>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</si>
  <si>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</si>
  <si>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</si>
  <si>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</si>
  <si>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</si>
  <si>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</si>
  <si>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</si>
  <si>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</si>
  <si>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PCM-20251022-00001593</t>
  </si>
  <si>
    <t>Power is available in the meter but not passing to the site due to underground power cable is damaged</t>
  </si>
  <si>
    <t>PCM-20251022-00001780</t>
  </si>
  <si>
    <t xml:space="preserve">ETA 45 mins </t>
  </si>
  <si>
    <t>TT-20251022-01839 // NA</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</si>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</sst>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8" dataDxfId="47" headerRowBorderDxfId="45" tableBorderDxfId="46" totalsRowBorderDxfId="44">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7" totalsRowShown="0" headerRowDxfId="31" dataDxfId="30" headerRowBorderDxfId="28" tableBorderDxfId="29">
  <autoFilter ref="A1:L5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opLeftCell="B1"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289.79211053240579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9.2971221064799465</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45952.740536458332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45952.740536458332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45952.740536458332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45952.740536458332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45952.740536458332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45952.740536458332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45952.740536458332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45952.740536458332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45952.740536458332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45952.740536458332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45952.740536458332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45952.740536458332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45952.740536458332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45952.740536458332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45952.740536458332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45952.740536458332</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45952.740536458332</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45952.740536458332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45952.740536458332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45952.740536458332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45952.740536458332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45952.740536458332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45952.740536458332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45952.740536458332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45952.740536458332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45952.740536458332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45952.740536458332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45952.740536458332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45952.740536458332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45952.740536458332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45952.740536458332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45952.740536458332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45952.740536458332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45952.740536458332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45952.740536458332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45952.740536458332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45952.740536458332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45952.740536458332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45952.740536458332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45952.740536458332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45952.740536458332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45952.740536458332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45952.740536458332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45952.740536458332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45952.740536458332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45952.740536458332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45952.740536458332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45952.740536458332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45952.740536458332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45952.740536458332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45952.740536458332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45952.740536458332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45952.740536458332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45952.740536458332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45952.740536458332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45952.740536458332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45952.740536458332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45952.740536458332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45952.740536458332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45952.740536458332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45952.740536458332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45952.740536458332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45952.740536458332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45952.740536458332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45952.740536458332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45952.740536458332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45952.740536458332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45952.740536458332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45952.740536458332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45952.740536458332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45952.740536458332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45952.740536458332</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45952.740536458332</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154F30FC-A535-46F9-8536-0FCB6DE1E351}"/>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A5" sqref="A5:X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127.74069849537045</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8.2447609953669598</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45952.740536458332</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45952.740536458332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45952.740536458332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45952.740536458332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45952.740536458332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45952.740536458332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45952.740536458332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45952.740536458332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45952.740536458332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45952.740536458332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45952.740536458332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45952.740536458332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45952.740536458332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45952.740536458332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45952.740536458332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45952.740536458332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45952.740536458332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45952.740536458332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45952.740536458332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45952.740536458332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45952.740536458332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45952.740536458332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45952.740536458332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45952.740536458332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45952.740536458332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45952.740536458332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45952.740536458332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45952.740536458332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45952.740536458332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45952.740536458332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45952.740536458332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45952.740536458332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45952.740536458332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45952.740536458332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45952.740536458332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45952.740536458332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45952.740536458332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45952.740536458332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45952.740536458332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45952.740536458332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45952.740536458332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45952.740536458332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45952.740536458332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45952.740536458332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45952.740536458332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45952.740536458332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45952.740536458332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45952.740536458332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45952.740536458332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45952.740536458332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45952.740536458332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45952.740536458332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45952.740536458332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45952.740536458332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45952.740536458332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45952.740536458332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45952.740536458332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45952.740536458332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45952.740536458332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45952.740536458332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45952.740536458332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45952.740536458332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45952.740536458332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45952.740536458332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45952.740536458332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45952.740536458332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45952.740536458332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45952.740536458332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45952.740536458332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45952.740536458332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45952.740536458332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45952.740536458332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45952.740536458332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45952.740536458332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45952.740536458332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45952.740536458332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45952.740536458332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45952.740536458332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45952.740536458332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45952.740536458332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45952.740536458332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45952.740536458332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45952.740536458332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45952.740536458332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45952.740536458332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45952.740536458332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45952.740536458332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45952.740536458332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45952.740536458332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45952.740536458332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45952.740536458332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45952.740536458332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45952.740536458332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45952.740536458332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45952.740536458332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45952.740536458332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45952.740536458332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45952.740536458332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45952.740536458332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45952.740536458332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45952.740536458332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45952.740536458332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45952.740536458332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45952.740536458332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45952.740536458332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45952.740536458332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45952.740536458332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45952.740536458332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45952.740536458332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45952.740536458332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45952.740536458332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45952.740536458332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45952.740536458332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45952.740536458332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45952.740536458332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45952.740536458332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45952.740536458332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45952.740536458332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45952.740536458332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45952.740536458332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45952.740536458332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45952.740536458332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45952.740536458332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45952.740536458332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45952.740536458332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45952.740536458332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45952.740536458332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45952.740536458332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45952.740536458332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45952.740536458332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45952.740536458332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45952.740536458332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45952.740536458332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45952.740536458332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45952.740536458332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45952.740536458332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45952.740536458332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45952.740536458332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45952.740536458332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45952.740536458332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45952.740536458332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45952.740536458332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45952.740536458332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45952.740536458332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45952.740536458332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45952.740536458332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45952.740536458332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45952.740536458332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45952.740536458332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45952.740536458332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45952.740536458332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45952.740536458332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45952.740536458332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45952.740536458332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45952.740536458332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45952.740536458332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45952.740536458332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45952.740536458332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45952.740536458332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45952.740536458332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45952.740536458332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45952.740536458332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45952.740536458332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45952.740536458332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45952.740536458332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45952.740536458332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45952.740536458332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45952.740536458332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45952.740536458332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45952.740536458332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45952.740536458332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45952.740536458332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45952.740536458332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45952.740536458332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45952.740536458332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45952.740536458332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45952.740536458332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45952.740536458332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45952.740536458332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45952.740536458332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45952.740536458332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45952.740536458332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45952.740536458332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45952.740536458332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45952.740536458332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45952.740536458332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45952.740536458332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45952.740536458332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45952.740536458332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45952.740536458332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45952.740536458332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45952.740536458332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45952.740536458332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45952.740536458332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45952.740536458332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45952.740536458332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45952.740536458332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45952.740536458332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45952.740536458332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45952.740536458332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45952.740536458332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45952.740536458332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45952.740536458332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45952.740536458332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45952.740536458332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45952.740536458332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45952.740536458332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45952.740536458332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45952.740536458332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45952.740536458332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45952.740536458332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45952.740536458332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45952.740536458332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45952.740536458332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45952.740536458332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45952.740536458332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45952.740536458332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45952.740536458332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45952.740536458332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45952.740536458332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45952.740536458332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45952.740536458332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45952.740536458332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45952.740536458332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45952.740536458332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45952.740536458332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45952.740536458332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45952.740536458332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45952.740536458332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45952.740536458332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45952.740536458332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45952.740536458332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45952.740536458332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45952.740536458332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45952.740536458332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45952.740536458332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45952.740536458332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45952.740536458332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45952.740536458332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45952.740536458332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45952.740536458332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45952.740536458332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45952.740536458332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45952.740536458332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45952.740536458332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45952.740536458332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45952.740536458332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45952.740536458332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45952.740536458332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45952.740536458332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45952.740536458332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45952.740536458332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45952.740536458332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45952.740536458332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45952.740536458332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45952.740536458332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45952.740536458332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45952.740536458332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45952.740536458332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45952.740536458332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45952.740536458332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45952.740536458332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45952.740536458332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45952.740536458332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45952.740536458332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45952.740536458332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45952.740536458332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45952.740536458332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45952.740536458332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45952.740536458332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45952.740536458332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45952.740536458332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45952.740536458332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45952.740536458332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45952.740536458332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45952.740536458332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45952.740536458332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45952.740536458332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45952.740536458332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45952.740536458332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45952.740536458332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45952.740536458332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45952.740536458332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45952.740536458332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45952.740536458332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45952.740536458332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45952.740536458332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45952.740536458332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45952.740536458332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45952.740536458332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45952.740536458332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45952.740536458332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45952.740536458332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45952.740536458332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45952.740536458332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45952.740536458332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45952.740536458332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45952.740536458332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45952.740536458332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45952.740536458332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45952.740536458332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45952.740536458332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45952.740536458332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45952.740536458332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45952.740536458332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45952.740536458332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45952.740536458332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45952.740536458332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45952.740536458332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45952.740536458332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45952.740536458332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45952.740536458332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45952.740536458332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45952.740536458332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45952.740536458332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45952.740536458332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45952.740536458332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45952.740536458332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45952.740536458332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45952.740536458332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45952.740536458332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45952.740536458332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45952.740536458332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45952.740536458332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45952.740536458332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45952.740536458332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45952.740536458332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45952.740536458332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45952.740536458332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45952.740536458332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45952.740536458332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45952.740536458332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45952.740536458332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45952.740536458332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45952.740536458332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45952.740536458332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45952.740536458332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45952.740536458332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45952.740536458332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45952.740536458332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45952.740536458332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45952.740536458332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45952.740536458332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45952.740536458332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45952.740536458332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45952.740536458332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45952.740536458332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45952.740536458332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45952.740536458332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45952.740536458332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45952.740536458332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45952.740536458332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45952.740536458332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45952.740536458332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45952.740536458332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45952.740536458332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45952.740536458332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45952.740536458332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45952.740536458332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45952.740536458332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45952.740536458332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45952.740536458332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45952.740536458332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45952.740536458332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45952.740536458332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45952.740536458332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45952.740536458332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45952.740536458332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45952.740536458332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45952.740536458332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45952.740536458332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45952.740536458332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45952.740536458332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45952.740536458332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45952.740536458332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45952.740536458332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45952.740536458332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45952.740536458332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45952.740536458332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45952.740536458332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45952.740536458332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45952.740536458332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45952.740536458332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45952.740536458332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45952.740536458332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45952.740536458332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45952.740536458332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45952.740536458332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45952.740536458332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45952.740536458332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45952.740536458332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45952.740536458332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45952.740536458332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45952.740536458332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45952.740536458332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45952.740536458332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45952.740536458332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45952.740536458332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45952.740536458332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45952.740536458332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45952.740536458332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45952.740536458332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45952.740536458332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45952.740536458332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45952.740536458332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45952.740536458332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45952.740536458332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45952.740536458332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45952.740536458332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45952.740536458332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45952.740536458332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45952.740536458332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45952.740536458332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45952.740536458332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45952.740536458332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45952.740536458332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45952.740536458332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45952.740536458332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45952.740536458332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45952.740536458332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45952.740536458332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45952.740536458332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45952.740536458332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45952.740536458332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45952.740536458332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45952.740536458332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45952.740536458332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45952.740536458332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45952.740536458332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45952.740536458332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45952.740536458332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45952.740536458332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45952.740536458332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45952.740536458332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45952.740536458332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45952.740536458332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45952.740536458332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45952.740536458332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45952.740536458332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45952.740536458332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45952.740536458332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45952.740536458332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45952.740536458332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45952.740536458332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45952.740536458332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45952.740536458332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45952.740536458332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45952.740536458332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45952.740536458332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45952.740536458332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45952.740536458332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45952.740536458332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45952.740536458332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45952.740536458332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45952.740536458332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45952.740536458332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45952.740536458332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45952.740536458332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45952.740536458332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45952.740536458332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45952.740536458332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45952.740536458332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45952.740536458332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45952.740536458332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45952.740536458332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45952.740536458332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45952.740536458332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45952.740536458332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45952.740536458332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45952.740536458332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45952.740536458332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45952.740536458332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45952.740536458332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45952.740536458332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45952.740536458332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45952.740536458332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45952.740536458332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45952.740536458332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45952.740536458332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45952.740536458332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45952.740536458332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45952.740536458332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45952.740536458332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45952.740536458332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45952.740536458332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45952.740536458332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45952.740536458332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45952.740536458332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45952.740536458332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45952.740536458332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45952.740536458332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45952.740536458332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45952.740536458332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45952.740536458332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45952.740536458332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45952.740536458332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45952.740536458332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45952.740536458332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45952.740536458332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45952.740536458332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45952.740536458332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45952.740536458332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45952.740536458332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45952.740536458332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45952.740536458332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45952.740536458332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45952.740536458332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45952.740536458332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45952.740536458332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45952.740536458332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45952.740536458332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45952.740536458332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45952.740536458332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45952.740536458332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45952.740536458332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45952.740536458332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45952.740536458332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45952.740536458332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45952.740536458332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45952.740536458332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45952.740536458332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45952.740536458332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45952.740536458332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45952.740536458332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45952.740536458332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45952.740536458332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45952.740536458332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45952.740536458332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45952.740536458332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45952.740536458332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45952.740536458332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45952.740536458332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45952.740536458332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45952.740536458332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45952.740536458332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45952.740536458332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45952.740536458332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45952.740536458332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45952.740536458332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45952.740536458332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45952.740536458332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45952.740536458332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45952.740536458332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45952.740536458332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45952.740536458332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45952.740536458332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45952.740536458332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45952.740536458332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45952.740536458332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45952.740536458332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45952.740536458332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45952.740536458332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45952.740536458332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45952.740536458332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45952.740536458332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45952.740536458332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45952.740536458332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45952.740536458332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45952.740536458332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45952.740536458332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45952.740536458332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45952.740536458332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45952.740536458332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45952.740536458332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45952.740536458332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45952.740536458332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45952.740536458332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45952.740536458332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45952.740536458332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45952.740536458332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45952.740536458332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45952.740536458332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45952.740536458332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45952.740536458332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45952.740536458332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45952.740536458332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45952.740536458332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45952.740536458332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45952.740536458332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45952.740536458332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45952.740536458332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45952.740536458332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45952.740536458332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45952.740536458332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45952.740536458332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45952.740536458332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45952.740536458332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45952.740536458332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45952.740536458332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45952.740536458332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45952.740536458332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45952.740536458332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45952.740536458332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45952.740536458332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45952.740536458332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45952.740536458332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45952.740536458332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45952.740536458332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45952.740536458332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45952.740536458332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45952.740536458332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45952.740536458332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45952.740536458332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45952.740536458332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45952.740536458332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45952.740536458332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45952.740536458332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45952.740536458332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45952.740536458332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45952.740536458332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45952.740536458332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45952.740536458332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45952.740536458332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45952.740536458332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45952.740536458332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45952.740536458332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45952.740536458332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45952.740536458332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45952.740536458332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45952.740536458332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45952.740536458332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45952.740536458332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45952.740536458332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45952.740536458332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45952.740536458332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45952.740536458332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45952.740536458332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45952.740536458332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45952.740536458332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45952.740536458332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45952.740536458332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45952.740536458332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45952.740536458332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45952.740536458332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45952.740536458332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45952.740536458332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45952.740536458332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45952.740536458332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45952.740536458332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45952.740536458332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45952.740536458332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45952.740536458332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45952.740536458332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45952.740536458332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45952.740536458332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45952.740536458332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45952.740536458332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45952.740536458332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45952.740536458332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45952.740536458332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45952.740536458332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45952.740536458332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45952.740536458332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45952.740536458332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45952.740536458332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45952.740536458332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45952.740536458332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45952.740536458332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45952.740536458332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45952.740536458332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45952.740536458332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45952.740536458332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45952.740536458332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45952.740536458332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45952.740536458332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45952.740536458332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45952.740536458332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45952.740536458332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45952.740536458332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45952.740536458332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45952.740536458332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45952.740536458332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45952.740536458332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45952.740536458332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45952.740536458332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45952.740536458332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45952.740536458332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45952.740536458332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45952.740536458332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45952.740536458332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45952.740536458332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45952.740536458332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45952.740536458332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45952.740536458332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45952.740536458332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45952.740536458332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45952.740536458332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45952.740536458332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45952.740536458332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45952.740536458332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45952.740536458332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45952.740536458332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45952.740536458332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45952.740536458332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45952.740536458332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45952.740536458332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45952.740536458332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45952.740536458332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45952.740536458332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45952.740536458332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45952.740536458332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45952.740536458332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45952.740536458332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45952.740536458332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45952.740536458332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45952.740536458332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45952.740536458332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45952.740536458332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45952.740536458332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45952.740536458332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45952.740536458332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45952.740536458332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45952.740536458332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45952.740536458332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45952.740536458332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45952.740536458332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45952.740536458332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45952.740536458332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45952.740536458332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45952.740536458332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45952.740536458332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45952.740536458332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45952.740536458332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45952.740536458332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45952.740536458332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45952.740536458332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45952.740536458332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45952.740536458332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45952.740536458332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45952.740536458332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45952.740536458332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45952.740536458332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45952.740536458332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45952.740536458332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45952.740536458332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45952.740536458332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45952.740536458332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45952.740536458332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45952.740536458332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45952.740536458332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45952.740536458332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45952.740536458332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45952.740536458332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45952.740536458332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45952.740536458332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45952.740536458332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45952.740536458332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45952.740536458332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45952.740536458332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45952.740536458332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45952.740536458332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45952.740536458332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45952.740536458332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45952.740536458332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45952.740536458332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45952.740536458332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45952.740536458332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45952.740536458332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45952.740536458332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45952.740536458332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45952.740536458332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45952.740536458332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45952.740536458332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45952.740536458332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45952.740536458332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45952.740536458332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45952.740536458332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45952.740536458332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45952.740536458332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45952.740536458332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45952.740536458332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45952.740536458332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45952.740536458332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45952.740536458332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45952.740536458332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45952.740536458332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45952.740536458332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45952.740536458332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45952.740536458332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45952.740536458332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45952.740536458332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45952.740536458332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45952.740536458332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45952.740536458332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45952.740536458332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45952.740536458332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45952.740536458332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45952.740536458332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45952.740536458332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45952.740536458332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45952.740536458332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45952.740536458332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45952.740536458332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45952.740536458332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45952.740536458332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45952.740536458332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45952.740536458332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45952.740536458332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45952.740536458332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45952.740536458332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45952.740536458332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45952.740536458332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45952.740536458332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45952.740536458332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45952.740536458332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45952.740536458332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45952.740536458332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45952.740536458332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45952.740536458332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45952.740536458332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45952.740536458332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45952.740536458332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45952.740536458332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45952.740536458332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45952.740536458332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45952.740536458332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45952.740536458332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45952.740536458332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45952.740536458332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45952.740536458332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45952.740536458332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45952.740536458332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45952.740536458332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45952.740536458332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45952.740536458332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45952.740536458332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45952.740536458332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45952.740536458332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45952.740536458332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45952.740536458332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45952.740536458332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45952.740536458332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45952.740536458332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45952.740536458332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45952.740536458332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45952.740536458332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45952.740536458332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45952.740536458332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45952.740536458332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45952.740536458332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45952.740536458332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45952.740536458332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45952.740536458332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45952.740536458332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45952.740536458332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45952.740536458332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45952.740536458332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45952.740536458332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45952.740536458332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45952.740536458332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45952.740536458332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45952.740536458332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45952.740536458332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45952.740536458332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45952.740536458332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45952.740536458332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45952.740536458332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45952.740536458332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45952.740536458332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45952.740536458332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45952.740536458332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45952.740536458332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45952.740536458332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45952.740536458332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45952.740536458332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45952.740536458332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45952.740536458332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45952.740536458332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45952.740536458332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45952.740536458332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45952.740536458332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45952.740536458332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45952.740536458332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45952.740536458332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45952.740536458332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45952.740536458332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45952.740536458332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45952.740536458332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45952.740536458332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45952.740536458332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45952.740536458332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45952.740536458332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45952.740536458332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45952.740536458332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45952.740536458332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45952.740536458332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45952.740536458332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45952.740536458332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45952.740536458332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45952.740536458332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45952.740536458332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45952.740536458332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45952.740536458332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45952.740536458332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45952.740536458332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45952.740536458332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45952.740536458332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45952.740536458332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45952.740536458332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45952.740536458332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45952.740536458332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45952.740536458332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45952.740536458332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45952.740536458332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45952.740536458332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45952.740536458332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45952.740536458332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45952.740536458332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45952.740536458332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45952.740536458332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45952.740536458332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45952.740536458332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45952.740536458332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45952.740536458332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45952.740536458332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45952.740536458332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45952.740536458332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45952.740536458332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45952.740536458332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45952.740536458332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45952.740536458332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45952.740536458332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45952.740536458332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45952.740536458332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45952.740536458332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45952.740536458332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45952.740536458332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45952.740536458332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45952.740536458332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45952.740536458332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45952.740536458332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45952.740536458332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45952.740536458332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45952.740536458332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45952.740536458332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45952.740536458332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45952.740536458332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45952.740536458332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45952.740536458332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45952.740536458332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45952.740536458332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45952.740536458332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45952.740536458332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45952.740536458332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45952.740536458332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45952.740536458332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45952.740536458332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45952.740536458332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45952.740536458332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45952.740536458332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45952.740536458332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45952.740536458332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45952.740536458332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45952.740536458332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45952.740536458332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45952.740536458332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45952.740536458332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45952.740536458332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45952.740536458332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45952.740536458332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45952.740536458332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45952.740536458332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45952.740536458332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45952.740536458332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45952.740536458332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45952.740536458332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45952.740536458332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45952.740536458332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45952.740536458332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45952.740536458332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45952.740536458332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45952.740536458332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45952.740536458332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45952.740536458332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45952.740536458332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45952.740536458332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45952.740536458332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45952.740536458332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45952.740536458332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45952.740536458332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45952.740536458332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45952.740536458332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45952.740536458332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45952.740536458332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45952.740536458332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45952.740536574071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45952.740536574071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45952.740536574071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45952.740536574071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45952.740536574071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45952.740536574071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45952.740536574071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45952.740536574071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45952.740536574071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45952.740536574071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45952.740536574071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45952.740536574071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45952.740536574071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45952.740536574071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45952.740536574071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45952.740536574071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45952.740536574071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45952.740536574071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45952.740536574071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45952.740536574071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45952.740536574071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45952.740536574071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45952.740536574071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45952.740536574071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45952.740536574071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45952.740536574071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45952.740536574071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45952.740536574071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45952.740536574071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45952.740536574071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45952.740536574071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45952.740536574071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45952.740536574071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45952.740536574071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45952.740536574071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45952.740536574071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45952.740536574071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45952.740536574071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45952.740536574071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45952.740536574071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45952.740536574071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45952.740536574071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45952.740536574071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45952.740536574071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45952.740536574071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45952.740536574071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45952.740536574071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45952.740536574071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45952.740536574071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45952.740536574071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45952.740536574071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45952.740536574071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45952.740536574071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45952.740536574071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45952.740536574071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45952.740536574071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45952.740536574071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45952.740536574071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45952.740536574071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45952.740536574071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45952.740536574071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45952.740536574071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45952.740536574071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45952.740536574071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45952.740536574071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45952.740536574071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45952.740536574071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45952.740536574071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45952.740536574071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45952.740536574071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45952.740536574071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45952.740536574071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45952.740536574071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45952.740536574071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45952.740536574071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45952.740536574071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45952.740536574071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45952.740536574071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45952.740536574071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45952.740536574071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45952.740536574071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45952.740536574071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45952.740536574071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45952.740536574071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45952.740536574071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45952.740536574071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45952.740536574071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45952.740536574071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45952.740536574071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45952.740536574071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45952.740536574071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45952.740536574071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45952.740536574071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45952.740536574071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45952.740536574071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45952.740536574071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45952.740536574071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45952.740536574071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45952.740536574071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45952.740536574071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45952.740536574071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45952.740536574071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45952.740536574071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45952.740536574071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45952.740536574071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45952.740536574071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45952.740536574071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45952.740536574071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45952.740536574071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45952.740536574071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45952.740536574071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45952.740536574071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45952.740536574071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45952.740536574071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45952.740536574071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45952.740536574071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45952.740536574071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45952.740536574071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45952.740536574071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45952.740536574071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45952.740536574071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45952.740536574071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45952.740536574071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45952.740536574071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45952.740536574071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45952.740536574071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45952.740536574071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45952.740536574071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45952.740536574071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45952.740536574071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45952.740536574071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45952.740536574071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45952.740536574071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45952.740536574071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45952.740536574071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45952.740536574071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45952.740536574071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45952.740536574071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45952.740536574071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45952.740536574071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45952.740536574071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45952.740536574071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45952.740536574071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45952.740536574071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45952.740536574071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45952.740536574071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45952.740536574071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45952.740536574071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45952.740536574071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45952.740536574071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45952.740536574071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45952.740536574071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45952.740536574071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45952.740536574071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45952.740536574071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45952.740536574071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45952.740536574071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45952.740536574071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45952.740536574071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45952.740536574071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45952.740536574071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45952.740536574071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45952.740536574071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45952.740536574071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45952.740536574071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45952.740536574071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45952.740536574071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45952.740536574071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45952.740536574071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45952.740536574071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45952.740536574071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45952.740536574071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45952.740536574071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45952.740536574071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45952.740536574071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45952.740536574071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45952.740536574071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45952.740536574071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45952.740536574071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45952.740536574071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45952.740536574071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45952.740536574071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45952.740536574071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45952.740536574071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45952.740536574071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45952.740536574071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45952.740536574071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45952.740536574071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45952.740536574071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45952.740536574071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45952.740536574071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45952.740536574071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45952.740536574071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45952.740536574071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45952.740536574071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45952.740536574071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45952.740536574071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45952.740536574071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45952.740536574071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45952.740536574071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45952.740536574071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45952.740536574071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45952.740536574071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45952.740536574071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45952.740536574071</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249.25981886573572</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95"/>
      <c r="E3" s="100"/>
      <c r="F3" s="125"/>
      <c r="G3" s="126">
        <f ca="1">IFERROR(NOW()-F3,"")</f>
        <v>45952.740536458332</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45952.740536458332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45952.740536458332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45952.740536458332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45952.740536458332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45952.740536458332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45952.740536458332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45952.740536458332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45952.740536458332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45952.740536458332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45952.740536458332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45952.740536458332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45952.740536458332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45952.740536458332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45952.740536458332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45952.740536458332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45952.740536458332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45952.740536458332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45952.740536458332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45952.740536458332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45952.740536458332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45952.740536458332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45952.740536458332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45952.740536458332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45952.740536458332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45952.740536458332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45952.740536458332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45952.740536458332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45952.740536458332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45952.740536458332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45952.740536458332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45952.740536458332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45952.740536458332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45952.740536458332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45952.740536458332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45952.740536458332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45952.740536458332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45952.740536458332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45952.740536458332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45952.740536458332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45952.740536458332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45952.740536458332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45952.740536458332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45952.740536458332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45952.740536458332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45952.740536458332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45952.740536458332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45952.740536458332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45952.740536458332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45952.740536458332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45952.740536458332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45952.740536458332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45952.740536458332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45952.740536458332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45952.740536458332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45952.740536458332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45952.740536458332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45952.740536458332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45952.740536458332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45952.740536458332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45952.740536458332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45952.740536458332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45952.740536458332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45952.740536458332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45952.740536458332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45952.740536458332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45952.740536458332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45952.740536458332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45952.740536458332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45952.740536458332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45952.740536458332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45952.740536458332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45952.740536458332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45952.740536458332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45952.740536458332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45952.740536458332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45952.740536458332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45952.740536458332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45952.740536458332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45952.740536458332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45952.740536458332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45952.740536458332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45952.740536458332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45952.740536458332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45952.740536458332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45952.740536458332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45952.740536458332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45952.740536458332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45952.740536458332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45952.740536458332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45952.740536458332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45952.740536458332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45952.740536458332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45952.740536458332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45952.740536458332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45952.740536458332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45952.740536458332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45952.740536458332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45952.740536458332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45952.740536458332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45952.740536458332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45952.740536458332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45952.740536458332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45952.740536458332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45952.740536458332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45952.740536458332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45952.740536458332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45952.740536458332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45952.740536458332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45952.740536458332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45952.740536458332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45952.740536458332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45952.740536458332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45952.740536458332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45952.740536458332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45952.740536458332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45952.740536458332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45952.740536458332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45952.740536458332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45952.740536458332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45952.740536458332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45952.740536458332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45952.740536458332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45952.740536458332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45952.740536458332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45952.740536458332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45952.740536458332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45952.740536458332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45952.740536458332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45952.740536458332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45952.740536458332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45952.740536458332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45952.740536458332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45952.740536458332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45952.740536458332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45952.740536458332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45952.740536458332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45952.740536458332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45952.740536458332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45952.740536458332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45952.740536458332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45952.740536458332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45952.740536458332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45952.740536458332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45952.740536458332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45952.740536458332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45952.740536458332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45952.740536458332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45952.740536458332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45952.740536458332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45952.740536458332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45952.740536458332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45952.740536458332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45952.740536458332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45952.740536458332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45952.740536458332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45952.740536458332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45952.740536458332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45952.740536458332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45952.740536458332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45952.740536458332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45952.740536458332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45952.740536458332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45952.740536458332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45952.740536458332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45952.740536458332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45952.740536458332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45952.740536458332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45952.740536458332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45952.740536458332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45952.740536458332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45952.740536458332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45952.740536458332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45952.740536458332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45952.740536458332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45952.740536458332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45952.740536458332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45952.740536458332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45952.740536458332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45952.740536458332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45952.740536458332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45952.740536458332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45952.740536458332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45952.740536458332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45952.740536458332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45952.740536458332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45952.740536458332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45952.740536458332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45952.740536458332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45952.740536458332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45952.740536458332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45952.740536458332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45952.740536458332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45952.740536458332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45952.740536458332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45952.740536458332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45952.740536458332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45952.740536458332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45952.740536458332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45952.740536458332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45952.740536458332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45952.740536458332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45952.740536458332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45952.740536458332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45952.740536458332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45952.740536458332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45952.740536458332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45952.740536458332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45952.740536458332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45952.740536458332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45952.740536458332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45952.740536458332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45952.740536458332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45952.740536458332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45952.740536458332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45952.740536458332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45952.740536458332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45952.740536458332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45952.740536458332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45952.740536458332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45952.740536458332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45952.740536458332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45952.740536458332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45952.740536458332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45952.740536458332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45952.740536458332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45952.740536458332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45952.740536458332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45952.740536458332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45952.740536458332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45952.740536458332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45952.740536458332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45952.740536458332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45952.740536458332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45952.740536458332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45952.740536458332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45952.740536458332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45952.740536458332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45952.740536458332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45952.740536458332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45952.740536458332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45952.740536458332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45952.740536458332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45952.740536458332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45952.740536458332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45952.740536458332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45952.740536458332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45952.740536458332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45952.740536458332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45952.740536458332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45952.740536458332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45952.740536458332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45952.740536458332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45952.740536458332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45952.740536458332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45952.740536458332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45952.740536458332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45952.740536458332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45952.740536458332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45952.740536458332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45952.740536458332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45952.740536458332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45952.740536458332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45952.740536458332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45952.740536458332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45952.740536458332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45952.740536458332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45952.740536458332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45952.740536458332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45952.740536458332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45952.740536458332</v>
      </c>
      <c r="H273" s="125"/>
      <c r="I273" s="121" t="str">
        <f>IFERROR(VLOOKUP(D273,DB!A:F,6,0),"")</f>
        <v/>
      </c>
      <c r="J273" s="121" t="str">
        <f>IFERROR(VLOOKUP(D273,DB!A:G,7,0),"")</f>
        <v/>
      </c>
      <c r="K273" s="127"/>
      <c r="L273" s="123" t="str">
        <f>IFERROR(VLOOKUP(D273,DB!A:I,9,0),"")</f>
        <v/>
      </c>
    </row>
    <row r="274" spans="1:12" ht="15" customHeight="1">
      <c r="A274" s="128"/>
      <c r="B274" s="128" t="str">
        <f>IFERROR(VLOOKUP(D274,DB!A:K,11,0),"")</f>
        <v/>
      </c>
      <c r="C274" s="129"/>
      <c r="D274" s="130"/>
      <c r="E274" s="131"/>
      <c r="F274" s="132"/>
      <c r="G274" s="133">
        <f ca="1">IFERROR(NOW()-F274,"")</f>
        <v>45952.740536458332</v>
      </c>
      <c r="H274" s="132"/>
      <c r="I274" s="128" t="str">
        <f>IFERROR(VLOOKUP(D274,DB!A:F,6,0),"")</f>
        <v/>
      </c>
      <c r="J274" s="128" t="str">
        <f>IFERROR(VLOOKUP(D274,DB!A:G,7,0),"")</f>
        <v/>
      </c>
      <c r="K274" s="134"/>
      <c r="L274" s="130" t="str">
        <f>IFERROR(VLOOKUP(D274,DB!A:I,9,0),"")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9"/>
  <sheetViews>
    <sheetView tabSelected="1" workbookViewId="0">
      <selection activeCell="D9" sqref="D9:D10"/>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39088</v>
      </c>
      <c r="B2" s="37" t="str">
        <f>IFERROR(VLOOKUP(D2,DB!A:K,11,0),"")</f>
        <v>R5</v>
      </c>
      <c r="C2" s="37">
        <v>3</v>
      </c>
      <c r="D2" s="120" t="s">
        <v>36034</v>
      </c>
      <c r="E2" s="37" t="s">
        <v>38998</v>
      </c>
      <c r="F2" s="38">
        <v>45891.832060185188</v>
      </c>
      <c r="G2" s="146">
        <f ca="1">IFERROR(NOW()-F2,"")</f>
        <v>60.908476273143606</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39079</v>
      </c>
      <c r="F3" s="38">
        <v>45926.188877314817</v>
      </c>
      <c r="G3" s="146">
        <f t="shared" ref="G3" ca="1" si="0">IFERROR(NOW()-F3,"")</f>
        <v>26.55165914351528</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7.9689623842568835</v>
      </c>
      <c r="H4" s="38">
        <v>45944.676192129627</v>
      </c>
      <c r="I4" s="37" t="str">
        <f>IFERROR(VLOOKUP(D4,DB!A:F,6,0),"")</f>
        <v>SCECO</v>
      </c>
      <c r="J4" s="37" t="str">
        <f>IFERROR(VLOOKUP(D4,DB!A:G,7,0),"")</f>
        <v>Dead</v>
      </c>
      <c r="K4" s="37" t="s">
        <v>39093</v>
      </c>
      <c r="L4" s="37" t="str">
        <f>IFERROR(VLOOKUP(D4,DB!A:I,9,0),"")</f>
        <v>Latis</v>
      </c>
    </row>
    <row r="5" spans="1:13" ht="48" customHeight="1">
      <c r="A5" s="154" t="s">
        <v>39094</v>
      </c>
      <c r="B5" s="154" t="str">
        <f>IFERROR(VLOOKUP(D5,DB!A:K,11,0),"")</f>
        <v>R5</v>
      </c>
      <c r="C5" s="154">
        <v>1</v>
      </c>
      <c r="D5" s="154" t="s">
        <v>34781</v>
      </c>
      <c r="E5" s="154" t="s">
        <v>39079</v>
      </c>
      <c r="F5" s="155">
        <v>45948.661111111112</v>
      </c>
      <c r="G5" s="156">
        <f ca="1">IFERROR(NOW()-F5,"")</f>
        <v>4.0794253472195123</v>
      </c>
      <c r="H5" s="155">
        <v>45948.661111111112</v>
      </c>
      <c r="I5" s="154" t="str">
        <f>IFERROR(VLOOKUP(D5,DB!A:F,6,0),"")</f>
        <v>SCECO</v>
      </c>
      <c r="J5" s="154" t="str">
        <f>IFERROR(VLOOKUP(D5,DB!A:G,7,0),"")</f>
        <v>Dead</v>
      </c>
      <c r="K5" s="154" t="s">
        <v>39095</v>
      </c>
      <c r="L5" s="154" t="str">
        <f>IFERROR(VLOOKUP(D5,DB!A:I,9,0),"")</f>
        <v>Latis</v>
      </c>
    </row>
    <row r="6" spans="1:13" ht="15">
      <c r="A6" s="154" t="s">
        <v>39096</v>
      </c>
      <c r="B6" s="154" t="str">
        <f>IFERROR(VLOOKUP(D6,DB!A:K,11,0),"")</f>
        <v>R5</v>
      </c>
      <c r="C6" s="154">
        <v>3</v>
      </c>
      <c r="D6" s="154" t="s">
        <v>38330</v>
      </c>
      <c r="E6" s="154" t="s">
        <v>38998</v>
      </c>
      <c r="F6" s="155">
        <v>45952.653020833335</v>
      </c>
      <c r="G6" s="156">
        <f ca="1">IFERROR(NOW()-F6,"")</f>
        <v>8.7515624996740371E-2</v>
      </c>
      <c r="H6" s="155">
        <v>45952.647175925929</v>
      </c>
      <c r="I6" s="154" t="str">
        <f>IFERROR(VLOOKUP(D6,DB!A:F,6,0),"")</f>
        <v>SCECO</v>
      </c>
      <c r="J6" s="154" t="str">
        <f>IFERROR(VLOOKUP(D6,DB!A:G,7,0),"")</f>
        <v>Good</v>
      </c>
      <c r="K6" s="154" t="s">
        <v>39097</v>
      </c>
      <c r="L6" s="154" t="str">
        <f>IFERROR(VLOOKUP(D6,DB!A:I,9,0),"")</f>
        <v>Latis</v>
      </c>
    </row>
    <row r="7" spans="1:13" ht="15">
      <c r="A7" s="161"/>
      <c r="B7" s="161" t="str">
        <f>IFERROR(VLOOKUP(D7,DB!A:K,11,0),"")</f>
        <v/>
      </c>
      <c r="C7" s="161"/>
      <c r="D7" s="161"/>
      <c r="E7" s="161"/>
      <c r="F7" s="162"/>
      <c r="G7" s="163">
        <f ca="1">IFERROR(NOW()-F7,"")</f>
        <v>45952.740536458332</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45952.740536458332</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45952.740536458332</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45952.740536458332</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45952.740536458332</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45952.740536458332</v>
      </c>
      <c r="H12" s="162"/>
      <c r="I12" s="161" t="str">
        <f>IFERROR(VLOOKUP(D12,DB!A:F,6,0),"")</f>
        <v/>
      </c>
      <c r="J12" s="161" t="str">
        <f>IFERROR(VLOOKUP(D12,DB!A:G,7,0),"")</f>
        <v/>
      </c>
      <c r="K12" s="161"/>
      <c r="L12" s="161" t="str">
        <f>IFERROR(VLOOKUP(D12,DB!A:I,9,0),"")</f>
        <v/>
      </c>
    </row>
    <row r="13" spans="1:13" ht="15">
      <c r="A13" s="161"/>
      <c r="B13" s="161" t="str">
        <f>IFERROR(VLOOKUP(D13,DB!A:K,11,0),"")</f>
        <v/>
      </c>
      <c r="C13" s="161"/>
      <c r="D13" s="157"/>
      <c r="E13" s="161"/>
      <c r="F13" s="162"/>
      <c r="G13" s="163">
        <f ca="1">IFERROR(NOW()-F13,"")</f>
        <v>45952.740536458332</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45952.740536458332</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45952.740536458332</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45952.740536458332</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45952.740536458332</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45952.740536458332</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45952.740536458332</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45952.740536458332</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45952.740536458332</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45952.740536458332</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45952.740536458332</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45952.740536458332</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45952.740536458332</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45952.740536458332</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45952.740536458332</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45952.740536458332</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45952.740536458332</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45952.740536458332</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45952.740536458332</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45952.740536458332</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45952.740536458332</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45952.740536458332</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45952.740536458332</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45952.740536458332</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45952.740536458332</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45952.740536458332</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45952.740536458332</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45952.740536458332</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45952.740536458332</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45952.740536458332</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45952.740536458332</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45952.740536458332</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45952.740536458332</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45952.740536458332</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45952.740536458332</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45952.740536458332</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45952.740536458332</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45952.740536458332</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45952.740536458332</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45952.740536458332</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45952.740536458332</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45952.740536458332</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45952.740536458332</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45952.740536458332</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45952.740536458332</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45952.740536458332</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45952.740536458332</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45952.740536458332</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45952.740536458332</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45952.740536458332</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45952.740536458332</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45952.740536458332</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45952.740536458332</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45952.740536458332</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45952.740536458332</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45952.740536458332</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45952.740536458332</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45952.740536458332</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45952.740536458332</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45952.740536458332</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45952.740536458332</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45952.740536458332</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45952.740536458332</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45952.740536458332</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45952.740536458332</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45952.740536458332</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45952.740536458332</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45952.740536458332</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45952.740536458332</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45952.740536458332</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45952.740536458332</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45952.740536458332</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45952.740536458332</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45952.740536458332</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45952.740536458332</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45952.740536458332</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45952.740536458332</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45952.740536458332</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45952.740536458332</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45952.740536458332</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45952.740536458332</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45952.740536458332</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45952.740536458332</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45952.740536458332</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45952.740536458332</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45952.740536458332</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45952.740536458332</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45952.740536458332</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45952.740536458332</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45952.740536458332</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45952.740536458332</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45952.740536458332</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45952.740536458332</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45952.740536458332</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45952.740536458332</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45952.740536458332</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45952.740536458332</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45952.740536458332</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45952.740536458332</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45952.740536458332</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45952.740536458332</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45952.740536458332</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45952.740536458332</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45952.740536458332</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45952.740536458332</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45952.740536458332</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45952.740536458332</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45952.740536458332</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45952.740536458332</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45952.740536458332</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45952.740536458332</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45952.740536458332</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45952.740536458332</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45952.740536458332</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45952.740536458332</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45952.740536458332</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45952.740536458332</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45952.740536458332</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45952.740536458332</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45952.740536458332</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45952.740536458332</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45952.740536458332</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45952.740536458332</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45952.740536458332</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45952.740536458332</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45952.740536458332</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45952.740536458332</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45952.740536458332</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45952.740536458332</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45952.740536458332</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45952.740536458332</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45952.740536458332</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45952.740536458332</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45952.740536458332</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45952.740536458332</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45952.740536458332</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45952.740536458332</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45952.740536458332</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45952.740536458332</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45952.740536458332</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45952.740536458332</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45952.740536458332</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45952.740536458332</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45952.740536458332</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45952.740536458332</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45952.740536458332</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45952.740536458332</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45952.740536458332</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45952.740536458332</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45952.740536458332</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45952.740536458332</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45952.740536458332</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45952.740536458332</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45952.740536458332</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45952.740536458332</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45952.740536458332</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45952.740536458332</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45952.740536458332</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45952.740536458332</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45952.740536458332</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45952.740536458332</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45952.740536458332</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45952.740536458332</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45952.740536458332</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45952.740536458332</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45952.740536458332</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45952.740536458332</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45952.740536458332</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45952.740536458332</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45952.740536458332</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45952.740536458332</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45952.740536458332</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45952.740536458332</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45952.740536458332</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45952.740536458332</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45952.740536458332</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45952.740536458332</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45952.740536458332</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45952.740536458332</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45952.740536458332</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45952.740536458332</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45952.740536458332</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45952.740536458332</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45952.740536458332</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45952.740536458332</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45952.740536458332</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45952.740536458332</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45952.740536458332</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45952.740536458332</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45952.740536458332</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45952.740536458332</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45952.740536458332</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45952.740536458332</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45952.740536458332</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45952.740536458332</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45952.740536458332</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45952.740536458332</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45952.740536458332</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45952.740536458332</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45952.740536458332</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45952.740536458332</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45952.740536458332</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45952.740536458332</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45952.740536458332</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45952.740536458332</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45952.740536458332</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45952.740536458332</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45952.740536458332</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45952.740536458332</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45952.740536458332</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45952.740536458332</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45952.740536458332</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45952.740536458332</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45952.740536458332</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45952.740536458332</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45952.740536458332</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45952.740536458332</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45952.740536458332</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45952.740536458332</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45952.740536458332</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45952.740536458332</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45952.740536458332</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45952.740536458332</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45952.740536458332</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45952.740536458332</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45952.740536458332</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45952.740536458332</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45952.740536458332</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45952.740536458332</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45952.740536458332</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45952.740536458332</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45952.740536458332</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45952.740536458332</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45952.740536458332</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45952.740536458332</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45952.740536458332</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45952.740536458332</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45952.740536458332</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45952.740536458332</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45952.740536458332</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45952.740536458332</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45952.740536458332</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45952.740536458332</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45952.740536458332</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45952.740536458332</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45952.740536458332</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45952.740536458332</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45952.740536458332</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45952.740536458332</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45952.740536458332</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45952.740536458332</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45952.740536458332</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45952.740536458332</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45952.740536458332</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45952.740536458332</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45952.740536458332</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45952.740536458332</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45952.740536458332</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45952.740536458332</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45952.740536458332</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45952.740536458332</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45952.740536458332</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45952.740536458332</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45952.740536458332</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45952.740536458332</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45952.740536458332</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45952.740536458332</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45952.740536458332</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45952.740536458332</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45952.740536458332</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45952.740536458332</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45952.740536458332</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45952.740536458332</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45952.740536458332</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45952.740536458332</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45952.740536458332</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45952.740536458332</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45952.740536458332</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45952.740536458332</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45952.740536458332</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45952.740536458332</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45952.740536458332</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45952.740536458332</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45952.740536458332</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45952.740536458332</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45952.740536458332</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45952.740536458332</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45952.740536458332</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45952.740536458332</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45952.740536458332</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45952.740536458332</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45952.740536458332</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45952.740536458332</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45952.740536458332</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45952.740536458332</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45952.740536458332</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45952.740536458332</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45952.740536458332</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45952.740536458332</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45952.740536458332</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45952.740536458332</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45952.740536458332</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45952.740536458332</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45952.740536458332</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45952.740536458332</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45952.740536458332</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45952.740536458332</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45952.740536458332</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45952.740536458332</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45952.740536458332</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45952.740536458332</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45952.740536458332</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45952.740536458332</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45952.740536458332</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45952.740536458332</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45952.740536458332</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45952.740536458332</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45952.740536458332</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45952.740536458332</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45952.740536458332</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45952.740536458332</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45952.740536458332</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45952.740536458332</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45952.740536458332</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45952.740536458332</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45952.740536458332</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45952.740536458332</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45952.740536458332</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45952.740536458332</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45952.740536458332</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45952.740536458332</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45952.740536458332</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45952.740536458332</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45952.740536458332</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45952.740536458332</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45952.740536458332</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45952.740536458332</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45952.740536458332</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45952.740536458332</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45952.740536458332</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45952.740536458332</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45952.740536458332</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45952.740536458332</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45952.740536458332</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45952.740536458332</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45952.740536458332</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45952.740536458332</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45952.740536458332</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45952.740536458332</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45952.740536458332</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45952.740536458332</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45952.740536458332</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45952.740536458332</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45952.740536458332</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45952.740536458332</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45952.740536458332</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45952.740536458332</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45952.740536458332</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45952.740536458332</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45952.740536458332</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45952.740536458332</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45952.740536458332</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45952.740536458332</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45952.740536458332</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45952.740536458332</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45952.740536458332</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45952.740536458332</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45952.740536458332</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45952.740536458332</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45952.740536458332</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45952.740536458332</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45952.740536458332</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45952.740536458332</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45952.740536458332</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45952.740536458332</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45952.740536458332</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45952.740536458332</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45952.740536458332</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45952.740536458332</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45952.740536458332</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45952.740536458332</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45952.740536458332</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45952.740536458332</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45952.740536458332</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45952.740536458332</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45952.740536458332</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45952.740536458332</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45952.740536458332</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45952.740536458332</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45952.740536458332</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45952.740536458332</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45952.740536458332</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45952.740536458332</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45952.740536458332</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45952.740536458332</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45952.740536458332</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45952.740536458332</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45952.740536458332</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45952.740536458332</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45952.740536458332</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45952.740536458332</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45952.740536458332</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45952.740536458332</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45952.740536458332</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45952.740536458332</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45952.740536458332</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45952.740536458332</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45952.740536458332</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45952.740536458332</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45952.740536458332</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45952.740536458332</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45952.740536458332</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45952.740536458332</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45952.740536458332</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45952.740536458332</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45952.740536458332</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45952.740536458332</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45952.740536458332</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45952.740536458332</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45952.740536458332</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45952.740536458332</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45952.740536458332</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45952.740536458332</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45952.740536458332</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45952.740536458332</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45952.740536458332</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45952.740536458332</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45952.740536458332</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45952.740536458332</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45952.740536458332</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45952.740536458332</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45952.740536458332</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45952.740536458332</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45952.740536458332</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45952.740536458332</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45952.740536458332</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45952.740536458332</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45952.740536458332</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45952.740536458332</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45952.740536458332</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45952.740536458332</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45952.740536458332</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45952.740536458332</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45952.740536458332</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45952.740536458332</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45952.740536458332</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45952.740536458332</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45952.740536458332</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45952.740536458332</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45952.740536458332</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45952.740536458332</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45952.740536458332</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45952.740536458332</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45952.740536458332</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45952.740536458332</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45952.740536458332</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45952.740536458332</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45952.740536458332</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45952.740536458332</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45952.740536458332</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45952.740536458332</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45952.740536458332</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45952.740536458332</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45952.740536458332</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45952.740536458332</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45952.740536458332</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45952.740536458332</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45952.740536458332</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45952.740536458332</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45952.740536458332</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45952.740536458332</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45952.740536458332</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45952.740536458332</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45952.740536458332</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45952.740536458332</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45952.740536458332</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45952.740536458332</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45952.740536458332</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45952.740536458332</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45952.740536458332</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45952.740536458332</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45952.740536458332</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45952.740536458332</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45952.740536458332</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45952.740536458332</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45952.740536458332</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45952.740536458332</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45952.740536458332</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45952.740536458332</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45952.740536458332</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45952.740536458332</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45952.740536458332</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45952.740536458332</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45952.740536458332</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45952.740536458332</v>
      </c>
      <c r="H507" s="162"/>
      <c r="I507" s="161" t="str">
        <f>IFERROR(VLOOKUP(D507,DB!A:F,6,0),"")</f>
        <v/>
      </c>
      <c r="J507" s="161" t="str">
        <f>IFERROR(VLOOKUP(D507,DB!A:G,7,0),"")</f>
        <v/>
      </c>
      <c r="K507" s="161"/>
      <c r="L507" s="161" t="str">
        <f>IFERROR(VLOOKUP(D507,DB!A:I,9,0),"")</f>
        <v/>
      </c>
    </row>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7" ht="15"/>
    <row r="618" ht="15"/>
    <row r="620" ht="15"/>
    <row r="621" ht="15"/>
    <row r="622" ht="15"/>
    <row r="623" ht="15"/>
    <row r="625" ht="15"/>
    <row r="626" ht="15"/>
    <row r="633" ht="15"/>
    <row r="634" ht="15"/>
    <row r="635" ht="15"/>
    <row r="636" ht="15"/>
    <row r="637" ht="15"/>
    <row r="638" ht="15"/>
    <row r="641" ht="15"/>
    <row r="642" ht="15"/>
    <row r="643" ht="15"/>
    <row r="644" ht="15"/>
    <row r="645" ht="15"/>
    <row r="646" ht="15"/>
    <row r="647" ht="15"/>
    <row r="648" ht="15"/>
    <row r="649" ht="15"/>
    <row r="650" ht="15"/>
    <row r="651" ht="15"/>
    <row r="652"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46" ht="15"/>
    <row r="747" ht="15"/>
    <row r="748" ht="15"/>
    <row r="749" ht="15"/>
    <row r="750" ht="15"/>
    <row r="751" ht="15"/>
    <row r="752" ht="15"/>
    <row r="753" ht="15"/>
    <row r="754" ht="15"/>
    <row r="755"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1045" ht="15"/>
    <row r="1046" ht="15"/>
    <row r="1047" ht="15"/>
    <row r="1048" ht="15"/>
    <row r="1049" ht="15"/>
    <row r="1050"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3" ht="15"/>
    <row r="1114" ht="15"/>
    <row r="1120" ht="15"/>
    <row r="1121" ht="15"/>
    <row r="1123" ht="15"/>
    <row r="1124" ht="15"/>
    <row r="1125" ht="15"/>
    <row r="1126" ht="15"/>
    <row r="1127" ht="15"/>
    <row r="1128" ht="15"/>
    <row r="1129"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2" ht="15"/>
    <row r="1203" ht="15"/>
    <row r="1204" ht="15"/>
    <row r="1205" ht="15"/>
    <row r="1206" ht="15"/>
    <row r="1207" ht="15"/>
    <row r="1208" ht="15"/>
    <row r="1209" ht="15"/>
    <row r="1210" ht="15"/>
    <row r="1211" ht="15"/>
    <row r="1212" ht="15"/>
    <row r="1213" ht="15"/>
    <row r="1214" ht="15"/>
    <row r="1215" ht="15"/>
    <row r="1217" ht="15"/>
    <row r="1218" ht="15"/>
    <row r="1219" ht="15"/>
    <row r="1220" ht="15"/>
    <row r="1221" ht="15"/>
    <row r="1222"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8" ht="15"/>
    <row r="1269" ht="15"/>
    <row r="1272" ht="15"/>
    <row r="1273" ht="15"/>
    <row r="1274" ht="15"/>
    <row r="1275" ht="15"/>
    <row r="1276" ht="15"/>
    <row r="1277" ht="15"/>
    <row r="1278" ht="15"/>
    <row r="1279" ht="15"/>
    <row r="1282" ht="15"/>
    <row r="1283" ht="15"/>
    <row r="1284" ht="15"/>
    <row r="1285" ht="15"/>
    <row r="1286" ht="15"/>
    <row r="1287" ht="15"/>
    <row r="1288" ht="15"/>
    <row r="1289" ht="15"/>
    <row r="1290" ht="15"/>
    <row r="1291" ht="15"/>
    <row r="1292" ht="15"/>
    <row r="1293" ht="15"/>
    <row r="1295" ht="15"/>
    <row r="1296" ht="15"/>
    <row r="1297" ht="15"/>
    <row r="1300" ht="15"/>
    <row r="1302" ht="15"/>
    <row r="1304" ht="15"/>
    <row r="1307" ht="15"/>
    <row r="1308" ht="15"/>
    <row r="1309" ht="15"/>
    <row r="1311" ht="15"/>
    <row r="1313" ht="15"/>
    <row r="1314" ht="15"/>
    <row r="1315" ht="15"/>
    <row r="1316" ht="15"/>
    <row r="1317" ht="15"/>
    <row r="1319" ht="15"/>
    <row r="1320" ht="15"/>
    <row r="1321" ht="15"/>
    <row r="1322" ht="15"/>
    <row r="1323" ht="15"/>
    <row r="1325" ht="15"/>
    <row r="1326" ht="15"/>
    <row r="1327" ht="15"/>
    <row r="1329" ht="15"/>
  </sheetData>
  <dataValidations count="2">
    <dataValidation allowBlank="1" showInputMessage="1" showErrorMessage="1" sqref="E1" xr:uid="{920C6338-E771-4DAE-8C89-92A9093EA4DE}"/>
    <dataValidation type="list" allowBlank="1" showInputMessage="1" showErrorMessage="1" sqref="E2:E5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5"/>
  <sheetViews>
    <sheetView workbookViewId="0">
      <selection activeCell="C6" sqref="C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39098</v>
      </c>
      <c r="B2" s="105" t="str">
        <f>IFERROR(VLOOKUP(D2,DB!A:K,11,0),"")</f>
        <v>R6</v>
      </c>
      <c r="C2" s="107">
        <v>1</v>
      </c>
      <c r="D2" s="105" t="s">
        <v>36580</v>
      </c>
      <c r="E2" s="108" t="s">
        <v>38998</v>
      </c>
      <c r="F2" s="109">
        <v>45952.724236111113</v>
      </c>
      <c r="G2" s="78">
        <f ca="1">IFERROR(NOW()-F2,"-")</f>
        <v>1.6300347218930256E-2</v>
      </c>
      <c r="H2" s="109">
        <v>45952.718449074076</v>
      </c>
      <c r="I2" s="105" t="str">
        <f>IFERROR(VLOOKUP(D2,DB!A:F,6,0),"")</f>
        <v>SCECO</v>
      </c>
      <c r="J2" s="104" t="str">
        <f>IFERROR(VLOOKUP(D2,DB!A:G,7,0),"")</f>
        <v>Dead</v>
      </c>
      <c r="K2" s="110" t="s">
        <v>39099</v>
      </c>
      <c r="L2" s="111" t="str">
        <f>IFERROR(VLOOKUP(D2,DB!A:I,9,0),"")</f>
        <v>Latis</v>
      </c>
    </row>
    <row r="3" spans="1:16383" ht="31.5" customHeight="1">
      <c r="A3" s="106" t="s">
        <v>39100</v>
      </c>
      <c r="B3" s="105" t="str">
        <f>IFERROR(VLOOKUP(D3,DB!A:K,11,0),"")</f>
        <v>R6</v>
      </c>
      <c r="C3" s="107">
        <v>1</v>
      </c>
      <c r="D3" s="105" t="s">
        <v>34704</v>
      </c>
      <c r="E3" s="108" t="s">
        <v>38998</v>
      </c>
      <c r="F3" s="109"/>
      <c r="G3" s="78">
        <f ca="1">IFERROR(NOW()-F3,"-")</f>
        <v>45952.740536458332</v>
      </c>
      <c r="H3" s="109">
        <v>45952.720694444448</v>
      </c>
      <c r="I3" s="105" t="str">
        <f>IFERROR(VLOOKUP(D3,DB!A:F,6,0),"")</f>
        <v>SCECO</v>
      </c>
      <c r="J3" s="104" t="str">
        <f>IFERROR(VLOOKUP(D3,DB!A:G,7,0),"")</f>
        <v>Dead</v>
      </c>
      <c r="K3" s="110" t="s">
        <v>39101</v>
      </c>
      <c r="L3" s="111" t="str">
        <f>IFERROR(VLOOKUP(D3,DB!A:I,9,0),"")</f>
        <v>Latis</v>
      </c>
    </row>
    <row r="4" spans="1:16383" ht="31.5" customHeight="1">
      <c r="A4" s="106"/>
      <c r="B4" s="105" t="str">
        <f>IFERROR(VLOOKUP(D4,DB!A:K,11,0),"")</f>
        <v/>
      </c>
      <c r="C4" s="107"/>
      <c r="D4" s="105"/>
      <c r="E4" s="108"/>
      <c r="F4" s="109"/>
      <c r="G4" s="78">
        <f ca="1">IFERROR(NOW()-F4,"-")</f>
        <v>45952.740536458332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45952.740536458332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45952.740536458332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45952.740536458332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45952.740536458332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45952.740536458332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45952.740536458332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45952.740536458332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45952.740536458332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45952.740536458332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45952.740536458332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45952.740536458332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45952.740536458332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45952.740536458332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45952.740536458332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45952.740536458332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45952.740536458332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45952.740536458332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45952.740536458332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45952.740536458332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45952.740536458332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45952.740536458332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45952.740536458332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45952.740536458332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45952.740536458332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45952.740536458332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45952.740536458332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45952.740536458332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45952.740536458332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45952.740536458332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45952.740536458332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45952.740536458332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45952.740536458332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45952.740536458332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45952.740536458332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45952.740536458332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45952.740536458332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45952.740536458332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45952.740536458332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45952.740536458332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45952.740536458332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45952.740536458332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45952.740536458332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45952.740536458332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45952.740536458332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45952.740536458332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45952.740536458332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45952.740536458332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45952.740536458332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45952.740536458332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45952.740536458332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45952.740536458332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45952.740536458332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45952.740536458332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45952.740536458332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45952.740536458332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45952.740536458332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45952.740536458332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45952.740536458332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45952.740536458332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45952.740536458332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45952.740536458332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45952.740536458332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45952.740536458332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45952.740536458332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45952.740536458332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45952.740536458332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45952.740536458332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45952.740536458332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45952.740536458332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45952.740536458332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45952.740536458332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45952.740536458332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45952.740536458332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45952.740536458332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45952.740536458332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45952.740536458332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45952.740536458332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45952.740536458332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45952.740536458332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45952.740536458332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45952.740536458332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45952.740536458332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45952.740536458332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45952.740536458332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45952.740536458332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45952.740536458332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45952.740536458332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45952.740536458332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45952.740536458332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45952.740536458332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45952.740536458332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45952.740536458332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45952.740536458332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45952.740536458332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45952.740536458332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45952.740536458332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45952.740536458332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45952.740536458332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45952.740536458332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45952.740536458332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45952.740536458332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45952.740536458332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45952.740536458332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45952.740536458332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45952.740536458332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45952.740536458332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45952.740536458332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45952.740536458332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45952.740536458332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45952.740536458332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45952.740536458332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45952.740536458332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45952.740536458332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45952.740536458332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45952.740536458332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45952.740536458332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45952.740536458332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45952.740536458332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45952.740536458332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45952.740536458332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45952.740536458332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45952.740536458332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45952.740536458332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45952.740536458332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45952.740536458332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45952.740536458332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45952.740536458332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45952.740536458332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45952.740536458332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45952.740536458332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45952.740536458332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45952.740536458332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45952.740536458332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45952.740536458332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45952.740536458332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45952.740536458332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45952.740536458332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45952.740536458332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45952.740536458332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45952.740536458332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45952.740536458332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45952.740536458332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45952.740536458332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45952.740536458332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45952.740536458332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45952.740536458332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45952.740536458332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45952.740536458332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45952.740536458332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45952.740536458332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45952.740536458332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45952.740536458332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45952.740536458332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45952.740536458332</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45952.740536458332</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45952.740536458332</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45952.740536458332</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45952.740536458332</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45952.740536458332</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45952.740536458332</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45952.740536458332</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45952.740536458332</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45952.740536458332</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45952.740536458332</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45952.740536458332</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45952.740536458332</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45952.740536458332</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45952.740536458332</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45952.740536458332</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45952.740536458332</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45952.740536458332</v>
      </c>
      <c r="H175" s="109"/>
      <c r="I175" s="105" t="str">
        <f>IFERROR(VLOOKUP(D175,DB!A:F,6,0),"")</f>
        <v/>
      </c>
      <c r="J175" s="104" t="str">
        <f>IFERROR(VLOOKUP(D175,DB!A:G,7,0),"")</f>
        <v/>
      </c>
      <c r="K175" s="110"/>
      <c r="L175" s="111" t="str">
        <f>IFERROR(VLOOKUP(D175,DB!A:I,9,0),"")</f>
        <v/>
      </c>
    </row>
  </sheetData>
  <dataValidations count="2">
    <dataValidation allowBlank="1" showInputMessage="1" showErrorMessage="1" sqref="E1" xr:uid="{380493DB-286A-4683-AF55-C78F04945A49}"/>
    <dataValidation type="list" allowBlank="1" showInputMessage="1" showErrorMessage="1" sqref="E2:E1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2025-10-22T14:48:17Z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