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91" documentId="13_ncr:1_{F6CB121F-512D-4AA6-A0C1-0FB36C537598}" xr6:coauthVersionLast="47" xr6:coauthVersionMax="47" xr10:uidLastSave="{789DCC0A-A98B-417D-B66C-2A05BF422B6F}"/>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<sst xmlns="http://schemas.openxmlformats.org/spreadsheetml/2006/main" count="179044" uniqueCount="39113">
  <si>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</si>
  <si>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</si>
  <si>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</si>
  <si>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</si>
  <si>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</si>
  <si>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</si>
  <si>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</si>
  <si>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</si>
  <si>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</si>
  <si>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</si>
  <si>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</si>
  <si>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</si>
  <si>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</si>
  <si>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</si>
  <si>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</si>
  <si>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</si>
  <si>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</si>
  <si>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</si>
  <si>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</si>
  <si>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</si>
  <si>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</si>
  <si>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</si>
  <si>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</si>
  <si>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</si>
  <si>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</si>
  <si>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</si>
  <si>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</si>
  <si>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</si>
  <si>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</si>
  <si>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</si>
  <si>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</si>
  <si>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</si>
  <si>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</si>
  <si>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</si>
  <si>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</si>
  <si>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</si>
  <si>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</si>
  <si>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</si>
  <si>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</si>
  <si>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</si>
  <si>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</si>
  <si>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</si>
  <si>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</si>
  <si>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</si>
  <si>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</si>
  <si>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</si>
  <si>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</si>
  <si>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</si>
  <si>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</si>
  <si>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</si>
  <si>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</si>
  <si>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</si>
  <si>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</si>
  <si>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</si>
  <si>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</si>
  <si>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</si>
  <si>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</si>
  <si>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</si>
  <si>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</si>
  <si>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</si>
  <si>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</si>
  <si>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</si>
  <si>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</si>
  <si>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</si>
  <si>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</si>
  <si>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</si>
  <si>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</si>
  <si>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</si>
  <si>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</si>
  <si>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</si>
  <si>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</si>
  <si>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</si>
  <si>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</si>
  <si>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</si>
  <si>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</si>
  <si>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</si>
  <si>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</si>
  <si>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</si>
  <si>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</si>
  <si>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</si>
  <si>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</si>
  <si>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</si>
  <si>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</si>
  <si>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</si>
  <si>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</si>
  <si>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</si>
  <si>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</si>
  <si>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</si>
  <si>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</si>
  <si>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</si>
  <si>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</si>
  <si>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</si>
  <si>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</si>
  <si>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</si>
  <si>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</si>
  <si>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</si>
  <si>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</si>
  <si>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</si>
  <si>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</si>
  <si>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</si>
  <si>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</si>
  <si>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</si>
  <si>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</si>
  <si>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</si>
  <si>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</si>
  <si>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</si>
  <si>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</si>
  <si>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</si>
  <si>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</si>
  <si>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</si>
  <si>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</si>
  <si>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</si>
  <si>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</si>
  <si>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</si>
  <si>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</si>
  <si>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</si>
  <si>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</si>
  <si>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</si>
  <si>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</si>
  <si>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</si>
  <si>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</si>
  <si>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</si>
  <si>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</si>
  <si>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</si>
  <si>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</si>
  <si>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</si>
  <si>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</si>
  <si>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</si>
  <si>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</si>
  <si>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</si>
  <si>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</si>
  <si>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</si>
  <si>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</si>
  <si>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</si>
  <si>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</si>
  <si>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</si>
  <si>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</si>
  <si>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</si>
  <si>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</si>
  <si>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</si>
  <si>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</si>
  <si>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</si>
  <si>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</si>
  <si>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</si>
  <si>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</si>
  <si>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</si>
  <si>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</si>
  <si>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</si>
  <si>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</si>
  <si>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</si>
  <si>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</si>
  <si>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</si>
  <si>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</si>
  <si>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</si>
  <si>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</si>
  <si>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</si>
  <si>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</si>
  <si>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</si>
  <si>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</si>
  <si>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</si>
  <si>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</si>
  <si>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</si>
  <si>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</si>
  <si>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</si>
  <si>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</si>
  <si>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</si>
  <si>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</si>
  <si>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</si>
  <si>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</si>
  <si>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</si>
  <si>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</si>
  <si>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</si>
  <si>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</si>
  <si>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</si>
  <si>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</si>
  <si>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</si>
  <si>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</si>
  <si>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</si>
  <si>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</si>
  <si>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</si>
  <si>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</si>
  <si>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</si>
  <si>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</si>
  <si>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</si>
  <si>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</si>
  <si>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</si>
  <si>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</si>
  <si>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</si>
  <si>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</si>
  <si>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</si>
  <si>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</si>
  <si>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</si>
  <si>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</si>
  <si>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</si>
  <si>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</si>
  <si>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</si>
  <si>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</si>
  <si>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</si>
  <si>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</si>
  <si>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</si>
  <si>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</si>
  <si>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</si>
  <si>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</si>
  <si>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</si>
  <si>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</si>
  <si>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</si>
  <si>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</si>
  <si>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</si>
  <si>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</si>
  <si>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</si>
  <si>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</si>
  <si>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</si>
  <si>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</si>
  <si>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</si>
  <si>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</si>
  <si>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</si>
  <si>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</si>
  <si>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</si>
  <si>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</si>
  <si>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</si>
  <si>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</si>
  <si>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</si>
  <si>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</si>
  <si>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</si>
  <si>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</si>
  <si>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</si>
  <si>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</si>
  <si>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</si>
  <si>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</si>
  <si>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</si>
  <si>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</si>
  <si>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</si>
  <si>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</si>
  <si>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</si>
  <si>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</si>
  <si>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</si>
  <si>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</si>
  <si>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</si>
  <si>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</si>
  <si>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</si>
  <si>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</si>
  <si>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</si>
  <si>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</si>
  <si>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</si>
  <si>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</si>
  <si>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</si>
  <si>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</si>
  <si>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</si>
  <si>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</si>
  <si>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</si>
  <si>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</si>
  <si>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</si>
  <si>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</si>
  <si>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</si>
  <si>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</si>
  <si>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</si>
  <si>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</si>
  <si>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</si>
  <si>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</si>
  <si>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</si>
  <si>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</si>
  <si>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</si>
  <si>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</si>
  <si>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</si>
  <si>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</si>
  <si>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</si>
  <si>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</si>
  <si>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</si>
  <si>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</si>
  <si>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</si>
  <si>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</si>
  <si>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</si>
  <si>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</si>
  <si>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</si>
  <si>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</si>
  <si>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</si>
  <si>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</si>
  <si>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</si>
  <si>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</si>
  <si>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</si>
  <si>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</si>
  <si>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</si>
  <si>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</si>
  <si>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</si>
  <si>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</si>
  <si>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</si>
  <si>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</si>
  <si>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</si>
  <si>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</si>
  <si>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</si>
  <si>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</si>
  <si>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</si>
  <si>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</si>
  <si>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</si>
  <si>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</si>
  <si>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</si>
  <si>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</si>
  <si>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</si>
  <si>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</si>
  <si>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</si>
  <si>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</si>
  <si>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</si>
  <si>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</si>
  <si>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</si>
  <si>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</si>
  <si>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</si>
  <si>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</si>
  <si>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</si>
  <si>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</si>
  <si>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</si>
  <si>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</si>
  <si>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</si>
  <si>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</si>
  <si>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</si>
  <si>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</si>
  <si>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</si>
  <si>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</si>
  <si>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</si>
  <si>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</si>
  <si>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</si>
  <si>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</si>
  <si>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</si>
  <si>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</si>
  <si>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</si>
  <si>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</si>
  <si>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</si>
  <si>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</si>
  <si>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</si>
  <si>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</si>
  <si>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</si>
  <si>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</si>
  <si>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</si>
  <si>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</si>
  <si>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</si>
  <si>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</si>
  <si>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</si>
  <si>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</si>
  <si>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</si>
  <si>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</si>
  <si>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</si>
  <si>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</si>
  <si>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</si>
  <si>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</si>
  <si>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</si>
  <si>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</si>
  <si>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</si>
  <si>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</si>
  <si>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</si>
  <si>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</si>
  <si>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</si>
  <si>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</si>
  <si>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</si>
  <si>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</si>
  <si>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</si>
  <si>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</si>
  <si>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</si>
  <si>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</si>
  <si>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</si>
  <si>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</si>
  <si>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</si>
  <si>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</si>
  <si>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</si>
  <si>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</si>
  <si>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</si>
  <si>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</si>
  <si>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</si>
  <si>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</si>
  <si>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</si>
  <si>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</si>
  <si>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</si>
  <si>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</si>
  <si>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</si>
  <si>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</si>
  <si>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</si>
  <si>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</si>
  <si>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</si>
  <si>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</si>
  <si>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</si>
  <si>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</si>
  <si>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</si>
  <si>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</si>
  <si>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</si>
  <si>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</si>
  <si>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</si>
  <si>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</si>
  <si>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</si>
  <si>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</si>
  <si>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</si>
  <si>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</si>
  <si>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</si>
  <si>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</si>
  <si>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</si>
  <si>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</si>
  <si>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</si>
  <si>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</si>
  <si>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</si>
  <si>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</si>
  <si>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</si>
  <si>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</si>
  <si>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</si>
  <si>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</si>
  <si>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</si>
  <si>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</si>
  <si>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</si>
  <si>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</si>
  <si>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</si>
  <si>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</si>
  <si>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</si>
  <si>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</si>
  <si>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</si>
  <si>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</si>
  <si>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</si>
  <si>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</si>
  <si>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</si>
  <si>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</si>
  <si>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</si>
  <si>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</si>
  <si>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</si>
  <si>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</si>
  <si>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</si>
  <si>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</si>
  <si>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</si>
  <si>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</si>
  <si>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</si>
  <si>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</si>
  <si>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</si>
  <si>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</si>
  <si>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</si>
  <si>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</si>
  <si>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</si>
  <si>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</si>
  <si>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</si>
  <si>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</si>
  <si>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</si>
  <si>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</si>
  <si>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</si>
  <si>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</si>
  <si>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</si>
  <si>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</si>
  <si>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</si>
  <si>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</si>
  <si>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</si>
  <si>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</si>
  <si>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</si>
  <si>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</si>
  <si>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</si>
  <si>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</si>
  <si>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</si>
  <si>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</si>
  <si>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</si>
  <si>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</si>
  <si>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</si>
  <si>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</si>
  <si>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</si>
  <si>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</si>
  <si>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</si>
  <si>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</si>
  <si>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</si>
  <si>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</si>
  <si>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</si>
  <si>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</si>
  <si>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</si>
  <si>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</si>
  <si>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</si>
  <si>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</si>
  <si>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</si>
  <si>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</si>
  <si>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</si>
  <si>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</si>
  <si>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</si>
  <si>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</si>
  <si>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</si>
  <si>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</si>
  <si>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</si>
  <si>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</si>
  <si>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</si>
  <si>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</si>
  <si>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</si>
  <si>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</si>
  <si>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</si>
  <si>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</si>
  <si>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</si>
  <si>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</si>
  <si>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</si>
  <si>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</si>
  <si>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</si>
  <si>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</si>
  <si>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</si>
  <si>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</si>
  <si>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</si>
  <si>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</si>
  <si>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</si>
  <si>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</si>
  <si>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</si>
  <si>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</si>
  <si>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</si>
  <si>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</si>
  <si>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</si>
  <si>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</si>
  <si>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</si>
  <si>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</si>
  <si>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</si>
  <si>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</si>
  <si>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</si>
  <si>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</si>
  <si>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</si>
  <si>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</si>
  <si>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</si>
  <si>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</si>
  <si>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</si>
  <si>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</si>
  <si>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</si>
  <si>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</si>
  <si>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</si>
  <si>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</si>
  <si>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</si>
  <si>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</si>
  <si>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</si>
  <si>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</si>
  <si>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</si>
  <si>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</si>
  <si>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</si>
  <si>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</si>
  <si>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</si>
  <si>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</si>
  <si>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</si>
  <si>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</si>
  <si>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</si>
  <si>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</si>
  <si>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</si>
  <si>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</si>
  <si>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</si>
  <si>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</si>
  <si>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</si>
  <si>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</si>
  <si>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</si>
  <si>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</si>
  <si>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</si>
  <si>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</si>
  <si>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</si>
  <si>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</si>
  <si>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</si>
  <si>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</si>
  <si>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</si>
  <si>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</si>
  <si>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</si>
  <si>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</si>
  <si>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</si>
  <si>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</si>
  <si>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</si>
  <si>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</si>
  <si>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</si>
  <si>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</si>
  <si>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</si>
  <si>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</si>
  <si>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</si>
  <si>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</si>
  <si>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</si>
  <si>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</si>
  <si>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</si>
  <si>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</si>
  <si>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</si>
  <si>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</si>
  <si>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</si>
  <si>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</si>
  <si>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</si>
  <si>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</si>
  <si>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</si>
  <si>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</si>
  <si>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</si>
  <si>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</si>
  <si>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</si>
  <si>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</si>
  <si>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</si>
  <si>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</si>
  <si>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</si>
  <si>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</si>
  <si>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</si>
  <si>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</si>
  <si>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</si>
  <si>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</si>
  <si>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</si>
  <si>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</si>
  <si>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</si>
  <si>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</si>
  <si>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</si>
  <si>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</si>
  <si>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</si>
  <si>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</si>
  <si>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</si>
  <si>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</si>
  <si>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</si>
  <si>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</si>
  <si>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</si>
  <si>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</si>
  <si>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</si>
  <si>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</si>
  <si>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</si>
  <si>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</si>
  <si>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</si>
  <si>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</si>
  <si>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</si>
  <si>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</si>
  <si>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</si>
  <si>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</si>
  <si>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</si>
  <si>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</si>
  <si>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</si>
  <si>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</si>
  <si>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</si>
  <si>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</si>
  <si>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</si>
  <si>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</si>
  <si>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</si>
  <si>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</si>
  <si>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</si>
  <si>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</si>
  <si>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</si>
  <si>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</si>
  <si>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</si>
  <si>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</si>
  <si>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</si>
  <si>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</si>
  <si>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</si>
  <si>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</si>
  <si>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</si>
  <si>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</si>
  <si>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</si>
  <si>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</si>
  <si>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</si>
  <si>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</si>
  <si>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</si>
  <si>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</si>
  <si>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</si>
  <si>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</si>
  <si>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</si>
  <si>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</si>
  <si>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</si>
  <si>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</si>
  <si>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</si>
  <si>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</si>
  <si>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</si>
  <si>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</si>
  <si>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</si>
  <si>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</si>
  <si>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</si>
  <si>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</si>
  <si>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</si>
  <si>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</si>
  <si>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</si>
  <si>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</si>
  <si>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</si>
  <si>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</si>
  <si>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</si>
  <si>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</si>
  <si>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</si>
  <si>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</si>
  <si>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</si>
  <si>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</si>
  <si>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</si>
  <si>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</si>
  <si>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</si>
  <si>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</si>
  <si>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</si>
  <si>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</si>
  <si>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</si>
  <si>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</si>
  <si>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</si>
  <si>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</si>
  <si>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</si>
  <si>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</si>
  <si>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</si>
  <si>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</si>
  <si>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</si>
  <si>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</si>
  <si>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</si>
  <si>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</si>
  <si>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</si>
  <si>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</si>
  <si>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</si>
  <si>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</si>
  <si>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</si>
  <si>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</si>
  <si>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</si>
  <si>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</si>
  <si>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</si>
  <si>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</si>
  <si>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</si>
  <si>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</si>
  <si>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</si>
  <si>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</si>
  <si>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</si>
  <si>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</si>
  <si>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</si>
  <si>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</si>
  <si>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</si>
  <si>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</si>
  <si>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</si>
  <si>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</si>
  <si>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</si>
  <si>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</si>
  <si>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</si>
  <si>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</si>
  <si>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</si>
  <si>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</si>
  <si>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</si>
  <si>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</si>
  <si>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</si>
  <si>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</si>
  <si>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</si>
  <si>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</si>
  <si>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</si>
  <si>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</si>
  <si>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</si>
  <si>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</si>
  <si>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</si>
  <si>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</si>
  <si>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</si>
  <si>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</si>
  <si>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</si>
  <si>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</si>
  <si>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</si>
  <si>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</si>
  <si>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</si>
  <si>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</si>
  <si>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</si>
  <si>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</si>
  <si>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</si>
  <si>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</si>
  <si>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</si>
  <si>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</si>
  <si>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</si>
  <si>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</si>
  <si>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</si>
  <si>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</si>
  <si>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</si>
  <si>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</si>
  <si>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</si>
  <si>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</si>
  <si>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</si>
  <si>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</si>
  <si>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</si>
  <si>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</si>
  <si>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</si>
  <si>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</si>
  <si>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</si>
  <si>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</si>
  <si>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</si>
  <si>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</si>
  <si>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</si>
  <si>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</si>
  <si>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</si>
  <si>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</si>
  <si>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</si>
  <si>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</si>
  <si>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</si>
  <si>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</si>
  <si>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</si>
  <si>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</si>
  <si>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</si>
  <si>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</si>
  <si>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</si>
  <si>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</si>
  <si>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</si>
  <si>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</si>
  <si>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</si>
  <si>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</si>
  <si>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</si>
  <si>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</si>
  <si>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</si>
  <si>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</si>
  <si>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</si>
  <si>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</si>
  <si>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</si>
  <si>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</si>
  <si>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</si>
  <si>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</si>
  <si>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</si>
  <si>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</si>
  <si>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</si>
  <si>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</si>
  <si>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</si>
  <si>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</si>
  <si>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</si>
  <si>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</si>
  <si>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</si>
  <si>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</si>
  <si>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</si>
  <si>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</si>
  <si>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</si>
  <si>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</si>
  <si>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</si>
  <si>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</si>
  <si>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</si>
  <si>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</si>
  <si>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</si>
  <si>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</si>
  <si>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</si>
  <si>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</si>
  <si>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</si>
  <si>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</si>
  <si>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</si>
  <si>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</si>
  <si>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</si>
  <si>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</si>
  <si>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</si>
  <si>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</si>
  <si>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</si>
  <si>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</si>
  <si>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</si>
  <si>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</si>
  <si>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</si>
  <si>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</si>
  <si>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</si>
  <si>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</si>
  <si>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</si>
  <si>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</si>
  <si>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</si>
  <si>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</si>
  <si>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</si>
  <si>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</si>
  <si>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</si>
  <si>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</si>
  <si>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</si>
  <si>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</si>
  <si>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</si>
  <si>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</si>
  <si>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</si>
  <si>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</si>
  <si>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</si>
  <si>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</si>
  <si>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</si>
  <si>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</si>
  <si>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</si>
  <si>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</si>
  <si>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</si>
  <si>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</si>
  <si>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</si>
  <si>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</si>
  <si>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</si>
  <si>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</si>
  <si>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</si>
  <si>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</si>
  <si>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</si>
  <si>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</si>
  <si>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</si>
  <si>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</si>
  <si>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</si>
  <si>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</si>
  <si>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</si>
  <si>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</si>
  <si>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</si>
  <si>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</si>
  <si>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</si>
  <si>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</si>
  <si>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</si>
  <si>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</si>
  <si>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</si>
  <si>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</si>
  <si>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</si>
  <si>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</si>
  <si>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</si>
  <si>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</si>
  <si>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</si>
  <si>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</si>
  <si>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</si>
  <si>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</si>
  <si>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</si>
  <si>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</si>
  <si>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</si>
  <si>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</si>
  <si>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</si>
  <si>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</si>
  <si>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</si>
  <si>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</si>
  <si>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</si>
  <si>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</si>
  <si>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</si>
  <si>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</si>
  <si>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</si>
  <si>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</si>
  <si>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</si>
  <si>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</si>
  <si>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</si>
  <si>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</si>
  <si>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</si>
  <si>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</si>
  <si>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</si>
  <si>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</si>
  <si>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</si>
  <si>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</si>
  <si>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</si>
  <si>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</si>
  <si>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</si>
  <si>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</si>
  <si>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</si>
  <si>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</si>
  <si>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</si>
  <si>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</si>
  <si>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</si>
  <si>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</si>
  <si>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</si>
  <si>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</si>
  <si>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</si>
  <si>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</si>
  <si>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</si>
  <si>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</si>
  <si>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</si>
  <si>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</si>
  <si>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</si>
  <si>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</si>
  <si>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</si>
  <si>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</si>
  <si>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</si>
  <si>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</si>
  <si>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</si>
  <si>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</si>
  <si>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</si>
  <si>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</si>
  <si>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</si>
  <si>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</si>
  <si>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</si>
  <si>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</si>
  <si>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</si>
  <si>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</si>
  <si>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</si>
  <si>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</si>
  <si>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</si>
  <si>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</si>
  <si>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</si>
  <si>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</si>
  <si>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</si>
  <si>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</si>
  <si>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</si>
  <si>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</si>
  <si>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</si>
  <si>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</si>
  <si>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</si>
  <si>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</si>
  <si>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</si>
  <si>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</si>
  <si>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</si>
  <si>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</si>
  <si>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</si>
  <si>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</si>
  <si>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</si>
  <si>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</si>
  <si>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</si>
  <si>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</si>
  <si>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</si>
  <si>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</si>
  <si>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</si>
  <si>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</si>
  <si>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</si>
  <si>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</si>
  <si>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</si>
  <si>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</si>
  <si>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</si>
  <si>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</si>
  <si>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</si>
  <si>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</si>
  <si>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</si>
  <si>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</si>
  <si>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</si>
  <si>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</si>
  <si>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</si>
  <si>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</si>
  <si>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</si>
  <si>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</si>
  <si>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</si>
  <si>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</si>
  <si>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</si>
  <si>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</si>
  <si>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</si>
  <si>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</si>
  <si>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</si>
  <si>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</si>
  <si>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</si>
  <si>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</si>
  <si>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</si>
  <si>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</si>
  <si>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</si>
  <si>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</si>
  <si>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</si>
  <si>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</si>
  <si>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</si>
  <si>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</si>
  <si>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</si>
  <si>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</si>
  <si>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</si>
  <si>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</si>
  <si>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</si>
  <si>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</si>
  <si>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</si>
  <si>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</si>
  <si>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</si>
  <si>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</si>
  <si>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</si>
  <si>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</si>
  <si>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</si>
  <si>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</si>
  <si>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</si>
  <si>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</si>
  <si>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</si>
  <si>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</si>
  <si>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</si>
  <si>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</si>
  <si>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</si>
  <si>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</si>
  <si>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</si>
  <si>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</si>
  <si>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</si>
  <si>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</si>
  <si>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</si>
  <si>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</si>
  <si>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</si>
  <si>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</si>
  <si>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</si>
  <si>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</si>
  <si>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</si>
  <si>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</si>
  <si>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</si>
  <si>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</si>
  <si>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</si>
  <si>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</si>
  <si>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</si>
  <si>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</si>
  <si>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</si>
  <si>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</si>
  <si>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</si>
  <si>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</si>
  <si>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</si>
  <si>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</si>
  <si>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</si>
  <si>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</si>
  <si>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</si>
  <si>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</si>
  <si>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</si>
  <si>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</si>
  <si>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</si>
  <si>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</si>
  <si>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</si>
  <si>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</si>
  <si>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</si>
  <si>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</si>
  <si>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</si>
  <si>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</si>
  <si>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</si>
  <si>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</si>
  <si>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</si>
  <si>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</si>
  <si>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</si>
  <si>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</si>
  <si>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</si>
  <si>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</si>
  <si>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</si>
  <si>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</si>
  <si>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</si>
  <si>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</si>
  <si>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</si>
  <si>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</si>
  <si>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</si>
  <si>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</si>
  <si>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</si>
  <si>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</si>
  <si>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</si>
  <si>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</si>
  <si>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</si>
  <si>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</si>
  <si>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</si>
  <si>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</si>
  <si>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</si>
  <si>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</si>
  <si>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</si>
  <si>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</si>
  <si>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</si>
  <si>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</si>
  <si>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</si>
  <si>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</si>
  <si>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</si>
  <si>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</si>
  <si>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</si>
  <si>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</si>
  <si>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</si>
  <si>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</si>
  <si>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</si>
  <si>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</si>
  <si>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</si>
  <si>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</si>
  <si>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</si>
  <si>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</si>
  <si>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</si>
  <si>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</si>
  <si>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</si>
  <si>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</si>
  <si>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</si>
  <si>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</si>
  <si>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</si>
  <si>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</si>
  <si>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</si>
  <si>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</si>
  <si>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</si>
  <si>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</si>
  <si>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</si>
  <si>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</si>
  <si>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</si>
  <si>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</si>
  <si>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</si>
  <si>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</si>
  <si>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</si>
  <si>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</si>
  <si>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</si>
  <si>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</si>
  <si>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</si>
  <si>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</si>
  <si>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</si>
  <si>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</si>
  <si>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</si>
  <si>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</si>
  <si>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</si>
  <si>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</si>
  <si>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</si>
  <si>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</si>
  <si>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</si>
  <si>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</si>
  <si>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</si>
  <si>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</si>
  <si>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</si>
  <si>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</si>
  <si>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</si>
  <si>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</si>
  <si>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</si>
  <si>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</si>
  <si>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</si>
  <si>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</si>
  <si>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</si>
  <si>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</si>
  <si>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</si>
  <si>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</si>
  <si>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</si>
  <si>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</si>
  <si>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</si>
  <si>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</si>
  <si>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</si>
  <si>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</si>
  <si>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</si>
  <si>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</si>
  <si>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</si>
  <si>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</si>
  <si>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</si>
  <si>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</si>
  <si>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</si>
  <si>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</si>
  <si>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</si>
  <si>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</si>
  <si>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</si>
  <si>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</si>
  <si>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</si>
  <si>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</si>
  <si>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</si>
  <si>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</si>
  <si>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</si>
  <si>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</si>
  <si>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</si>
  <si>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</si>
  <si>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</si>
  <si>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</si>
  <si>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</si>
  <si>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</si>
  <si>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</si>
  <si>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</si>
  <si>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</si>
  <si>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</si>
  <si>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</si>
  <si>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</si>
  <si>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</si>
  <si>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</si>
  <si>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</si>
  <si>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</si>
  <si>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</si>
  <si>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</si>
  <si>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</si>
  <si>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</si>
  <si>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</si>
  <si>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</si>
  <si>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</si>
  <si>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</si>
  <si>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</si>
  <si>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</si>
  <si>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</si>
  <si>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</si>
  <si>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</si>
  <si>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</si>
  <si>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</si>
  <si>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</si>
  <si>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</si>
  <si>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</si>
  <si>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</si>
  <si>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</si>
  <si>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</si>
  <si>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</si>
  <si>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</si>
  <si>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</si>
  <si>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</si>
  <si>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</si>
  <si>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</si>
  <si>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</si>
  <si>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</si>
  <si>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</si>
  <si>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</si>
  <si>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</si>
  <si>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</si>
  <si>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</si>
  <si>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</si>
  <si>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</si>
  <si>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</si>
  <si>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</si>
  <si>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</si>
  <si>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</si>
  <si>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</si>
  <si>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</si>
  <si>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</si>
  <si>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</si>
  <si>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</si>
  <si>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</si>
  <si>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</si>
  <si>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</si>
  <si>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</si>
  <si>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</si>
  <si>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</si>
  <si>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</si>
  <si>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</si>
  <si>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</si>
  <si>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</si>
  <si>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</si>
  <si>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</si>
  <si>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</si>
  <si>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</si>
  <si>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</si>
  <si>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</si>
  <si>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</si>
  <si>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</si>
  <si>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</si>
  <si>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</si>
  <si>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</si>
  <si>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</si>
  <si>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</si>
  <si>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</si>
  <si>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</si>
  <si>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</si>
  <si>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</si>
  <si>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</si>
  <si>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</si>
  <si>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</si>
  <si>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</si>
  <si>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</si>
  <si>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</si>
  <si>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</si>
  <si>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</si>
  <si>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</si>
  <si>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</si>
  <si>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</si>
  <si>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</si>
  <si>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</si>
  <si>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</si>
  <si>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</si>
  <si>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</si>
  <si>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</si>
  <si>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</si>
  <si>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</si>
  <si>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</si>
  <si>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</si>
  <si>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</si>
  <si>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</si>
  <si>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</si>
  <si>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</si>
  <si>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</si>
  <si>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</si>
  <si>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</si>
  <si>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</si>
  <si>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</si>
  <si>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</si>
  <si>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</si>
  <si>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</si>
  <si>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</si>
  <si>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</si>
  <si>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</si>
  <si>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</si>
  <si>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</si>
  <si>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</si>
  <si>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</si>
  <si>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</si>
  <si>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</si>
  <si>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</si>
  <si>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</si>
  <si>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</si>
  <si>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</si>
  <si>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</si>
  <si>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</si>
  <si>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</si>
  <si>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</si>
  <si>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</si>
  <si>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</si>
  <si>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</si>
  <si>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</si>
  <si>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</si>
  <si>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</si>
  <si>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</si>
  <si>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</si>
  <si>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</si>
  <si>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</si>
  <si>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</si>
  <si>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</si>
  <si>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</si>
  <si>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</si>
  <si>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</si>
  <si>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</si>
  <si>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</si>
  <si>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</si>
  <si>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</si>
  <si>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</si>
  <si>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</si>
  <si>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</si>
  <si>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</si>
  <si>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</si>
  <si>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</si>
  <si>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</si>
  <si>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</si>
  <si>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</si>
  <si>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</si>
  <si>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</si>
  <si>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</si>
  <si>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</si>
  <si>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</si>
  <si>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</si>
  <si>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</si>
  <si>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</si>
  <si>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</si>
  <si>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</si>
  <si>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</si>
  <si>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</si>
  <si>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</si>
  <si>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</si>
  <si>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</si>
  <si>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</si>
  <si>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</si>
  <si>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</si>
  <si>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</si>
  <si>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</si>
  <si>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</si>
  <si>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</si>
  <si>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</si>
  <si>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</si>
  <si>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</si>
  <si>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</si>
  <si>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</si>
  <si>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</si>
  <si>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</si>
  <si>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</si>
  <si>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</si>
  <si>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</si>
  <si>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</si>
  <si>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</si>
  <si>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</si>
  <si>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</si>
  <si>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</si>
  <si>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</si>
  <si>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</si>
  <si>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</si>
  <si>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</si>
  <si>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</si>
  <si>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</si>
  <si>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</si>
  <si>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</si>
  <si>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</si>
  <si>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</si>
  <si>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</si>
  <si>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</si>
  <si>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</si>
  <si>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</si>
  <si>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</si>
  <si>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</si>
  <si>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</si>
  <si>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</si>
  <si>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</si>
  <si>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</si>
  <si>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</si>
  <si>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</si>
  <si>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</si>
  <si>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</si>
  <si>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</si>
  <si>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</si>
  <si>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</si>
  <si>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</si>
  <si>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</si>
  <si>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</si>
  <si>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</si>
  <si>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</si>
  <si>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</si>
  <si>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</si>
  <si>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</si>
  <si>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</si>
  <si>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</si>
  <si>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</si>
  <si>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</si>
  <si>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</si>
  <si>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</si>
  <si>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</si>
  <si>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</si>
  <si>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</si>
  <si>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</si>
  <si>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</si>
  <si>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</si>
  <si>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</si>
  <si>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</si>
  <si>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</si>
  <si>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</si>
  <si>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</si>
  <si>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</si>
  <si>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</si>
  <si>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</si>
  <si>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</si>
  <si>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</si>
  <si>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</si>
  <si>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</si>
  <si>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</si>
  <si>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</si>
  <si>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</si>
  <si>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</si>
  <si>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</si>
  <si>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</si>
  <si>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</si>
  <si>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</si>
  <si>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</si>
  <si>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</si>
  <si>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</si>
  <si>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</si>
  <si>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</si>
  <si>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</si>
  <si>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</si>
  <si>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</si>
  <si>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</si>
  <si>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</si>
  <si>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</si>
  <si>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</si>
  <si>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</si>
  <si>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</si>
  <si>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</si>
  <si>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</si>
  <si>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</si>
  <si>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</si>
  <si>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</si>
  <si>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</si>
  <si>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</si>
  <si>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</si>
  <si>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</si>
  <si>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</si>
  <si>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</si>
  <si>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</si>
  <si>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</si>
  <si>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</si>
  <si>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</si>
  <si>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</si>
  <si>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</si>
  <si>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</si>
  <si>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</si>
  <si>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</si>
  <si>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</si>
  <si>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</si>
  <si>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</si>
  <si>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</si>
  <si>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</si>
  <si>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</si>
  <si>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</si>
  <si>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</si>
  <si>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</si>
  <si>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</si>
  <si>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</si>
  <si>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</si>
  <si>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</si>
  <si>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</si>
  <si>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</si>
  <si>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</si>
  <si>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</si>
  <si>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</si>
  <si>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</si>
  <si>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</si>
  <si>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</si>
  <si>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</si>
  <si>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</si>
  <si>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</si>
  <si>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</si>
  <si>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</si>
  <si>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</si>
  <si>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</si>
  <si>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</si>
  <si>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</si>
  <si>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</si>
  <si>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</si>
  <si>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</si>
  <si>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</si>
  <si>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</si>
  <si>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</si>
  <si>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</si>
  <si>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</si>
  <si>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</si>
  <si>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</si>
  <si>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</si>
  <si>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</si>
  <si>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</si>
  <si>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</si>
  <si>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</si>
  <si>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</si>
  <si>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</si>
  <si>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</si>
  <si>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</si>
  <si>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</si>
  <si>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</si>
  <si>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</si>
  <si>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</si>
  <si>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</si>
  <si>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</si>
  <si>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</si>
  <si>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</si>
  <si>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</si>
  <si>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</si>
  <si>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</si>
  <si>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</si>
  <si>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</si>
  <si>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</si>
  <si>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</si>
  <si>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</si>
  <si>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</si>
  <si>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</si>
  <si>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</si>
  <si>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</si>
  <si>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</si>
  <si>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</si>
  <si>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</si>
  <si>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</si>
  <si>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</si>
  <si>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</si>
  <si>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</si>
  <si>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</si>
  <si>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</si>
  <si>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</si>
  <si>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</si>
  <si>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</si>
  <si>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</si>
  <si>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</si>
  <si>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</si>
  <si>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</si>
  <si>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</si>
  <si>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</si>
  <si>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</si>
  <si>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</si>
  <si>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</si>
  <si>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</si>
  <si>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</si>
  <si>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</si>
  <si>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</si>
  <si>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</si>
  <si>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</si>
  <si>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</si>
  <si>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</si>
  <si>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</si>
  <si>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</si>
  <si>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</si>
  <si>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</si>
  <si>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</si>
  <si>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</si>
  <si>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</si>
  <si>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</si>
  <si>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</si>
  <si>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</si>
  <si>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</si>
  <si>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</si>
  <si>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</si>
  <si>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</si>
  <si>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</si>
  <si>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</si>
  <si>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</si>
  <si>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</si>
  <si>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</si>
  <si>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</si>
  <si>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</si>
  <si>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</si>
  <si>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</si>
  <si>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</si>
  <si>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</si>
  <si>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</si>
  <si>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</si>
  <si>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</si>
  <si>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</si>
  <si>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</si>
  <si>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</si>
  <si>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</si>
  <si>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</si>
  <si>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</si>
  <si>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</si>
  <si>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</si>
  <si>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</si>
  <si>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</si>
  <si>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</si>
  <si>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</si>
  <si>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</si>
  <si>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</si>
  <si>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</si>
  <si>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</si>
  <si>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</si>
  <si>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</si>
  <si>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</si>
  <si>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</si>
  <si>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</si>
  <si>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</si>
  <si>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</si>
  <si>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</si>
  <si>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</si>
  <si>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</si>
  <si>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</si>
  <si>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</si>
  <si>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</si>
  <si>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</si>
  <si>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</si>
  <si>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</si>
  <si>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</si>
  <si>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</si>
  <si>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</si>
  <si>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</si>
  <si>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</si>
  <si>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</si>
  <si>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</si>
  <si>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</si>
  <si>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</si>
  <si>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</si>
  <si>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</si>
  <si>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</si>
  <si>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</si>
  <si>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</si>
  <si>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</si>
  <si>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</si>
  <si>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</si>
  <si>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</si>
  <si>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</si>
  <si>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</si>
  <si>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</si>
  <si>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</si>
  <si>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</si>
  <si>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</si>
  <si>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</si>
  <si>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</si>
  <si>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</si>
  <si>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</si>
  <si>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</si>
  <si>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</si>
  <si>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</si>
  <si>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</si>
  <si>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</si>
  <si>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</si>
  <si>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</si>
  <si>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</si>
  <si>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</si>
  <si>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</si>
  <si>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</si>
  <si>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</si>
  <si>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</si>
  <si>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</si>
  <si>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</si>
  <si>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</si>
  <si>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</si>
  <si>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</si>
  <si>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</si>
  <si>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</si>
  <si>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</si>
  <si>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</si>
  <si>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</si>
  <si>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</si>
  <si>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</si>
  <si>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</si>
  <si>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</si>
  <si>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</si>
  <si>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</si>
  <si>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</si>
  <si>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</si>
  <si>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</si>
  <si>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</si>
  <si>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</si>
  <si>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</si>
  <si>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</si>
  <si>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</si>
  <si>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</si>
  <si>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</si>
  <si>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</si>
  <si>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</si>
  <si>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</si>
  <si>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</si>
  <si>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</si>
  <si>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</si>
  <si>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</si>
  <si>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</si>
  <si>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</si>
  <si>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</si>
  <si>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</si>
  <si>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</si>
  <si>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</si>
  <si>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</si>
  <si>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</si>
  <si>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</si>
  <si>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</si>
  <si>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</si>
  <si>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</si>
  <si>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</si>
  <si>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</si>
  <si>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</si>
  <si>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</si>
  <si>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</si>
  <si>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</si>
  <si>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</si>
  <si>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</si>
  <si>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</si>
  <si>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</si>
  <si>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</si>
  <si>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</si>
  <si>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</si>
  <si>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</si>
  <si>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</si>
  <si>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</si>
  <si>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</si>
  <si>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</si>
  <si>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</si>
  <si>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</si>
  <si>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</si>
  <si>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</si>
  <si>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</si>
  <si>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</si>
  <si>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</si>
  <si>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</si>
  <si>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</si>
  <si>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</si>
  <si>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</si>
  <si>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</si>
  <si>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</si>
  <si>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</si>
  <si>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</si>
  <si>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</si>
  <si>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</si>
  <si>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</si>
  <si>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</si>
  <si>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</si>
  <si>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</si>
  <si>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</si>
  <si>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</si>
  <si>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</si>
  <si>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</si>
  <si>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</si>
  <si>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</si>
  <si>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</si>
  <si>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</si>
  <si>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</si>
  <si>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</si>
  <si>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</si>
  <si>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</si>
  <si>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</si>
  <si>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</si>
  <si>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</si>
  <si>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</si>
  <si>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</si>
  <si>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</si>
  <si>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</si>
  <si>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</si>
  <si>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</si>
  <si>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</si>
  <si>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</si>
  <si>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</si>
  <si>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</si>
  <si>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</si>
  <si>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</si>
  <si>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</si>
  <si>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</si>
  <si>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</si>
  <si>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</si>
  <si>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</si>
  <si>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</si>
  <si>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</si>
  <si>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</si>
  <si>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</si>
  <si>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</si>
  <si>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</si>
  <si>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</si>
  <si>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</si>
  <si>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</si>
  <si>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</si>
  <si>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</si>
  <si>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</si>
  <si>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</si>
  <si>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</si>
  <si>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</si>
  <si>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</si>
  <si>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</si>
  <si>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</si>
  <si>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</si>
  <si>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</si>
  <si>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</si>
  <si>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</si>
  <si>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</si>
  <si>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</si>
  <si>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</si>
  <si>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</si>
  <si>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</si>
  <si>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</si>
  <si>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</si>
  <si>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</si>
  <si>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</si>
  <si>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</si>
  <si>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</si>
  <si>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</si>
  <si>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</si>
  <si>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</si>
  <si>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</si>
  <si>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</si>
  <si>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</si>
  <si>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</si>
  <si>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</si>
  <si>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</si>
  <si>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</si>
  <si>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</si>
  <si>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</si>
  <si>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</si>
  <si>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</si>
  <si>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</si>
  <si>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</si>
  <si>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</si>
  <si>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</si>
  <si>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</si>
  <si>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</si>
  <si>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</si>
  <si>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</si>
  <si>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</si>
  <si>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</si>
  <si>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</si>
  <si>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</si>
  <si>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</si>
  <si>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</si>
  <si>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</si>
  <si>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</si>
  <si>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</si>
  <si>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</si>
  <si>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</si>
  <si>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</si>
  <si>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</si>
  <si>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</si>
  <si>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</si>
  <si>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</si>
  <si>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</si>
  <si>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</si>
  <si>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</si>
  <si>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</si>
  <si>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</si>
  <si>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</si>
  <si>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</si>
  <si>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</si>
  <si>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</si>
  <si>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</si>
  <si>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</si>
  <si>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</si>
  <si>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</si>
  <si>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</si>
  <si>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</si>
  <si>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</si>
  <si>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</si>
  <si>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</si>
  <si>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</si>
  <si>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</si>
  <si>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</si>
  <si>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</si>
  <si>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</si>
  <si>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</si>
  <si>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</si>
  <si>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</si>
  <si>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</si>
  <si>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</si>
  <si>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</si>
  <si>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</si>
  <si>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</si>
  <si>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</si>
  <si>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</si>
  <si>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</si>
  <si>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</si>
  <si>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</si>
  <si>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</si>
  <si>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</si>
  <si>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</si>
  <si>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</si>
  <si>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</si>
  <si>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</si>
  <si>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</si>
  <si>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</si>
  <si>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</si>
  <si>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</si>
  <si>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</si>
  <si>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</si>
  <si>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</si>
  <si>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</si>
  <si>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</si>
  <si>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</si>
  <si>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</si>
  <si>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</si>
  <si>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</si>
  <si>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</si>
  <si>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</si>
  <si>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</si>
  <si>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</si>
  <si>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</si>
  <si>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</si>
  <si>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</si>
  <si>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</si>
  <si>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</si>
  <si>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</si>
  <si>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</si>
  <si>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</si>
  <si>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</si>
  <si>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</si>
  <si>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</si>
  <si>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</si>
  <si>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</si>
  <si>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</si>
  <si>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</si>
  <si>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</si>
  <si>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</si>
  <si>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</si>
  <si>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</si>
  <si>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</si>
  <si>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</si>
  <si>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</si>
  <si>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</si>
  <si>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</si>
  <si>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</si>
  <si>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</si>
  <si>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</si>
  <si>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</si>
  <si>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</si>
  <si>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</si>
  <si>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</si>
  <si>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</si>
  <si>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</si>
  <si>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</si>
  <si>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</si>
  <si>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</si>
  <si>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</si>
  <si>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</si>
  <si>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</si>
  <si>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</si>
  <si>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</si>
  <si>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</si>
  <si>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</si>
  <si>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</si>
  <si>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</si>
  <si>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</si>
  <si>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</si>
  <si>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</si>
  <si>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</si>
  <si>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</si>
  <si>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</si>
  <si>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</si>
  <si>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</si>
  <si>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</si>
  <si>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</si>
  <si>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</si>
  <si>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</si>
  <si>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</si>
  <si>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</si>
  <si>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</si>
  <si>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</si>
  <si>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</si>
  <si>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</si>
  <si>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</si>
  <si>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</si>
  <si>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</si>
  <si>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</si>
  <si>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</si>
  <si>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</si>
  <si>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</si>
  <si>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</si>
  <si>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</si>
  <si>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</si>
  <si>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</si>
  <si>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</si>
  <si>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</si>
  <si>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</si>
  <si>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</si>
  <si>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</si>
  <si>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</si>
  <si>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</si>
  <si>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</si>
  <si>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</si>
  <si>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</si>
  <si>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</si>
  <si>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</si>
  <si>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</si>
  <si>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</si>
  <si>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</si>
  <si>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</si>
  <si>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</si>
  <si>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</si>
  <si>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</si>
  <si>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</si>
  <si>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</si>
  <si>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</si>
  <si>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</si>
  <si>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</si>
  <si>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</si>
  <si>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</si>
  <si>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</si>
  <si>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</si>
  <si>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</si>
  <si>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</si>
  <si>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</si>
  <si>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</si>
  <si>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</si>
  <si>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</si>
  <si>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</si>
  <si>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</si>
  <si>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</si>
  <si>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</si>
  <si>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</si>
  <si>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</si>
  <si>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</si>
  <si>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</si>
  <si>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</si>
  <si>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</si>
  <si>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</si>
  <si>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</si>
  <si>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</si>
  <si>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</si>
  <si>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</si>
  <si>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</si>
  <si>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</si>
  <si>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</si>
  <si>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</si>
  <si>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</si>
  <si>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</si>
  <si>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</si>
  <si>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</si>
  <si>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</si>
  <si>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</si>
  <si>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</si>
  <si>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</si>
  <si>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</si>
  <si>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</si>
  <si>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</si>
  <si>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</si>
  <si>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</si>
  <si>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</si>
  <si>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</si>
  <si>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</si>
  <si>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</si>
  <si>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</si>
  <si>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</si>
  <si>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</si>
  <si>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</si>
  <si>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</si>
  <si>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</si>
  <si>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</si>
  <si>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</si>
  <si>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</si>
  <si>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</si>
  <si>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</si>
  <si>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</si>
  <si>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</si>
  <si>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</si>
  <si>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</si>
  <si>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</si>
  <si>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</si>
  <si>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</si>
  <si>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</si>
  <si>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</si>
  <si>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</si>
  <si>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</si>
  <si>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</si>
  <si>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</si>
  <si>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</si>
  <si>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</si>
  <si>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</si>
  <si>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</si>
  <si>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</si>
  <si>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</si>
  <si>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</si>
  <si>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</si>
  <si>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</si>
  <si>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</si>
  <si>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</si>
  <si>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</si>
  <si>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</si>
  <si>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</si>
  <si>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</si>
  <si>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</si>
  <si>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</si>
  <si>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</si>
  <si>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</si>
  <si>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</si>
  <si>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</si>
  <si>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</si>
  <si>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</si>
  <si>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</si>
  <si>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</si>
  <si>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</si>
  <si>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</si>
  <si>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</si>
  <si>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</si>
  <si>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</si>
  <si>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</si>
  <si>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</si>
  <si>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</si>
  <si>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</si>
  <si>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</si>
  <si>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</si>
  <si>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</si>
  <si>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</si>
  <si>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</si>
  <si>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</si>
  <si>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</si>
  <si>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</si>
  <si>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</si>
  <si>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</si>
  <si>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</si>
  <si>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</si>
  <si>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</si>
  <si>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</si>
  <si>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</si>
  <si>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</si>
  <si>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</si>
  <si>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</si>
  <si>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</si>
  <si>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</si>
  <si>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</si>
  <si>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</si>
  <si>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</si>
  <si>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</si>
  <si>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</si>
  <si>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</si>
  <si>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</si>
  <si>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</si>
  <si>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</si>
  <si>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</si>
  <si>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</si>
  <si>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</si>
  <si>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</si>
  <si>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</si>
  <si>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</si>
  <si>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</si>
  <si>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</si>
  <si>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</si>
  <si>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</si>
  <si>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</si>
  <si>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</si>
  <si>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</si>
  <si>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</si>
  <si>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</si>
  <si>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</si>
  <si>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</si>
  <si>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</si>
  <si>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</si>
  <si>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</si>
  <si>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</si>
  <si>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</si>
  <si>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</si>
  <si>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</si>
  <si>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</si>
  <si>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</si>
  <si>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</si>
  <si>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</si>
  <si>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</si>
  <si>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</si>
  <si>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</si>
  <si>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</si>
  <si>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</si>
  <si>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</si>
  <si>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</si>
  <si>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</si>
  <si>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</si>
  <si>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</si>
  <si>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</si>
  <si>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</si>
  <si>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</si>
  <si>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</si>
  <si>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</si>
  <si>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</si>
  <si>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</si>
  <si>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</si>
  <si>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</si>
  <si>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</si>
  <si>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</si>
  <si>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</si>
  <si>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</si>
  <si>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</si>
  <si>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</si>
  <si>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</si>
  <si>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</si>
  <si>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</si>
  <si>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</si>
  <si>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</si>
  <si>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</si>
  <si>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</si>
  <si>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</si>
  <si>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</si>
  <si>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</si>
  <si>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</si>
  <si>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</si>
  <si>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</si>
  <si>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</si>
  <si>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</si>
  <si>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</si>
  <si>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</si>
  <si>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</si>
  <si>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</si>
  <si>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</si>
  <si>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</si>
  <si>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</si>
  <si>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</si>
  <si>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</si>
  <si>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</si>
  <si>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</si>
  <si>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</si>
  <si>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</si>
  <si>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</si>
  <si>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</si>
  <si>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</si>
  <si>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</si>
  <si>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</si>
  <si>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</si>
  <si>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</si>
  <si>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</si>
  <si>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</si>
  <si>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</si>
  <si>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</si>
  <si>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</si>
  <si>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</si>
  <si>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</si>
  <si>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</si>
  <si>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</si>
  <si>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</si>
  <si>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</si>
  <si>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</si>
  <si>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</si>
  <si>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</si>
  <si>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</si>
  <si>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</si>
  <si>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</si>
  <si>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</si>
  <si>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</si>
  <si>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</si>
  <si>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</si>
  <si>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</si>
  <si>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</si>
  <si>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</si>
  <si>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</si>
  <si>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</si>
  <si>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</si>
  <si>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</si>
  <si>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</si>
  <si>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</si>
  <si>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</si>
  <si>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</si>
  <si>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</si>
  <si>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</si>
  <si>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</si>
  <si>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</si>
  <si>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</si>
  <si>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</si>
  <si>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</si>
  <si>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</si>
  <si>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</si>
  <si>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</si>
  <si>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</si>
  <si>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</si>
  <si>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</si>
  <si>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</si>
  <si>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</si>
  <si>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</si>
  <si>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</si>
  <si>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</si>
  <si>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</si>
  <si>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</si>
  <si>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</si>
  <si>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</si>
  <si>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</si>
  <si>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</si>
  <si>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</si>
  <si>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</si>
  <si>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</si>
  <si>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</si>
  <si>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</si>
  <si>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</si>
  <si>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</si>
  <si>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</si>
  <si>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</si>
  <si>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</si>
  <si>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</si>
  <si>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</si>
  <si>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</si>
  <si>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</si>
  <si>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</si>
  <si>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</si>
  <si>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</si>
  <si>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</si>
  <si>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</si>
  <si>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</si>
  <si>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</si>
  <si>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</si>
  <si>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</si>
  <si>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</si>
  <si>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</si>
  <si>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</si>
  <si>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</si>
  <si>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</si>
  <si>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</si>
  <si>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</si>
  <si>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</si>
  <si>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</si>
  <si>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</si>
  <si>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</si>
  <si>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</si>
  <si>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</si>
  <si>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</si>
  <si>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</si>
  <si>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</si>
  <si>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</si>
  <si>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</si>
  <si>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</si>
  <si>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</si>
  <si>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</si>
  <si>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</si>
  <si>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</si>
  <si>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</si>
  <si>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</si>
  <si>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</si>
  <si>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</si>
  <si>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</si>
  <si>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</si>
  <si>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</si>
  <si>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</si>
  <si>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</si>
  <si>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</si>
  <si>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</si>
  <si>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</si>
  <si>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</si>
  <si>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</si>
  <si>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</si>
  <si>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</si>
  <si>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</si>
  <si>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</si>
  <si>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</si>
  <si>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</si>
  <si>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</si>
  <si>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</si>
  <si>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</si>
  <si>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</si>
  <si>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</si>
  <si>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</si>
  <si>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</si>
  <si>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</si>
  <si>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</si>
  <si>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</si>
  <si>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</si>
  <si>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</si>
  <si>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</si>
  <si>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</si>
  <si>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</si>
  <si>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</si>
  <si>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</si>
  <si>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</si>
  <si>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</si>
  <si>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</si>
  <si>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</si>
  <si>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</si>
  <si>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</si>
  <si>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</si>
  <si>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</si>
  <si>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</si>
  <si>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</si>
  <si>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</si>
  <si>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</si>
  <si>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</si>
  <si>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</si>
  <si>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</si>
  <si>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</si>
  <si>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</si>
  <si>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</si>
  <si>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</si>
  <si>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</si>
  <si>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</si>
  <si>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</si>
  <si>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</si>
  <si>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</si>
  <si>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</si>
  <si>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</si>
  <si>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</si>
  <si>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</si>
  <si>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</si>
  <si>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</si>
  <si>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</si>
  <si>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</si>
  <si>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</si>
  <si>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</si>
  <si>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</si>
  <si>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</si>
  <si>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</si>
  <si>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</si>
  <si>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</si>
  <si>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</si>
  <si>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</si>
  <si>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</si>
  <si>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</si>
  <si>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</si>
  <si>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</si>
  <si>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</si>
  <si>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</si>
  <si>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</si>
  <si>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</si>
  <si>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</si>
  <si>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</si>
  <si>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</si>
  <si>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</si>
  <si>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</si>
  <si>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</si>
  <si>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</si>
  <si>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</si>
  <si>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</si>
  <si>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</si>
  <si>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</si>
  <si>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</si>
  <si>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</si>
  <si>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</si>
  <si>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</si>
  <si>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</si>
  <si>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</si>
  <si>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</si>
  <si>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</si>
  <si>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</si>
  <si>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</si>
  <si>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</si>
  <si>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</si>
  <si>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</si>
  <si>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</si>
  <si>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</si>
  <si>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</si>
  <si>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</si>
  <si>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</si>
  <si>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</si>
  <si>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</si>
  <si>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</si>
  <si>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</si>
  <si>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</si>
  <si>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</si>
  <si>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</si>
  <si>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</si>
  <si>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</si>
  <si>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</si>
  <si>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</si>
  <si>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</si>
  <si>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</si>
  <si>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</si>
  <si>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</si>
  <si>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</si>
  <si>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</si>
  <si>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</si>
  <si>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</si>
  <si>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</si>
  <si>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</si>
  <si>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</si>
  <si>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</si>
  <si>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</si>
  <si>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</si>
  <si>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</si>
  <si>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</si>
  <si>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</si>
  <si>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</si>
  <si>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</si>
  <si>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</si>
  <si>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</si>
  <si>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</si>
  <si>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</si>
  <si>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</si>
  <si>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</si>
  <si>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</si>
  <si>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</si>
  <si>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</si>
  <si>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</si>
  <si>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</si>
  <si>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</si>
  <si>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</si>
  <si>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</si>
  <si>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</si>
  <si>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</si>
  <si>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</si>
  <si>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</si>
  <si>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</si>
  <si>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</si>
  <si>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</si>
  <si>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</si>
  <si>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</si>
  <si>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</si>
  <si>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</si>
  <si>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</si>
  <si>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</si>
  <si>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</si>
  <si>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</si>
  <si>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</si>
  <si>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</si>
  <si>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</si>
  <si>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</si>
  <si>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</si>
  <si>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</si>
  <si>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</si>
  <si>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</si>
  <si>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</si>
  <si>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</si>
  <si>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</si>
  <si>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</si>
  <si>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</si>
  <si>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</si>
  <si>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</si>
  <si>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</si>
  <si>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</si>
  <si>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</si>
  <si>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</si>
  <si>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</si>
  <si>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</si>
  <si>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</si>
  <si>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</si>
  <si>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</si>
  <si>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</si>
  <si>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</si>
  <si>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</si>
  <si>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</si>
  <si>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</si>
  <si>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</si>
  <si>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</si>
  <si>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</si>
  <si>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</si>
  <si>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</si>
  <si>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</si>
  <si>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</si>
  <si>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</si>
  <si>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</si>
  <si>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</si>
  <si>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</si>
  <si>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</si>
  <si>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</si>
  <si>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</si>
  <si>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</si>
  <si>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</si>
  <si>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</si>
  <si>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</si>
  <si>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</si>
  <si>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</si>
  <si>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</si>
  <si>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</si>
  <si>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</si>
  <si>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</si>
  <si>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</si>
  <si>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</si>
  <si>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</si>
  <si>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</si>
  <si>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</si>
  <si>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</si>
  <si>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</si>
  <si>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</si>
  <si>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</si>
  <si>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</si>
  <si>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</si>
  <si>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</si>
  <si>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</si>
  <si>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</si>
  <si>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</si>
  <si>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</si>
  <si>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</si>
  <si>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</si>
  <si>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</si>
  <si>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</si>
  <si>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</si>
  <si>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</si>
  <si>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</si>
  <si>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</si>
  <si>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</si>
  <si>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</si>
  <si>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</si>
  <si>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</si>
  <si>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</si>
  <si>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</si>
  <si>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</si>
  <si>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</si>
  <si>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</si>
  <si>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</si>
  <si>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</si>
  <si>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</si>
  <si>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</si>
  <si>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</si>
  <si>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</si>
  <si>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</si>
  <si>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</si>
  <si>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</si>
  <si>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</si>
  <si>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</si>
  <si>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</si>
  <si>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</si>
  <si>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</si>
  <si>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</si>
  <si>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</si>
  <si>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</si>
  <si>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</si>
  <si>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</si>
  <si>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</si>
  <si>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</si>
  <si>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</si>
  <si>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</si>
  <si>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</si>
  <si>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</si>
  <si>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</si>
  <si>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</si>
  <si>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</si>
  <si>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</si>
  <si>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</si>
  <si>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</si>
  <si>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</si>
  <si>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</si>
  <si>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</si>
  <si>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</si>
  <si>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</si>
  <si>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</si>
  <si>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</si>
  <si>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</si>
  <si>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</si>
  <si>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</si>
  <si>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</si>
  <si>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</si>
  <si>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</si>
  <si>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</si>
  <si>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</si>
  <si>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</si>
  <si>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</si>
  <si>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</si>
  <si>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</si>
  <si>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</si>
  <si>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</si>
  <si>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</si>
  <si>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</si>
  <si>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</si>
  <si>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</si>
  <si>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</si>
  <si>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</si>
  <si>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</si>
  <si>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</si>
  <si>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</si>
  <si>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</si>
  <si>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</si>
  <si>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</si>
  <si>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</si>
  <si>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</si>
  <si>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</si>
  <si>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</si>
  <si>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</si>
  <si>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</si>
  <si>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</si>
  <si>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</si>
  <si>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</si>
  <si>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</si>
  <si>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</si>
  <si>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</si>
  <si>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</si>
  <si>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</si>
  <si>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</si>
  <si>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</si>
  <si>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</si>
  <si>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</si>
  <si>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</si>
  <si>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</si>
  <si>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</si>
  <si>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</si>
  <si>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</si>
  <si>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</si>
  <si>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</si>
  <si>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</si>
  <si>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</si>
  <si>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</si>
  <si>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</si>
  <si>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</si>
  <si>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</si>
  <si>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</si>
  <si>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</si>
  <si>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</si>
  <si>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</si>
  <si>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</si>
  <si>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</si>
  <si>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</si>
  <si>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</si>
  <si>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</si>
  <si>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</si>
  <si>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</si>
  <si>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</si>
  <si>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</si>
  <si>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</si>
  <si>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</si>
  <si>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</si>
  <si>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</si>
  <si>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</si>
  <si>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</si>
  <si>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</si>
  <si>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</si>
  <si>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</si>
  <si>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</si>
  <si>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</si>
  <si>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</si>
  <si>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</si>
  <si>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</si>
  <si>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</si>
  <si>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</si>
  <si>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</si>
  <si>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</si>
  <si>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</si>
  <si>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</si>
  <si>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</si>
  <si>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</si>
  <si>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</si>
  <si>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</si>
  <si>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</si>
  <si>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</si>
  <si>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</si>
  <si>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</si>
  <si>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</si>
  <si>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</si>
  <si>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</si>
  <si>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</si>
  <si>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</si>
  <si>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</si>
  <si>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</si>
  <si>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</si>
  <si>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</si>
  <si>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</si>
  <si>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</si>
  <si>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</si>
  <si>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</si>
  <si>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</si>
  <si>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</si>
  <si>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</si>
  <si>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</si>
  <si>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</si>
  <si>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</si>
  <si>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</si>
  <si>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</si>
  <si>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</si>
  <si>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</si>
  <si>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</si>
  <si>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</si>
  <si>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</si>
  <si>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</si>
  <si>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</si>
  <si>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</si>
  <si>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</si>
  <si>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</si>
  <si>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</si>
  <si>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</si>
  <si>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</si>
  <si>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</si>
  <si>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</si>
  <si>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</si>
  <si>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</si>
  <si>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</si>
  <si>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</si>
  <si>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</si>
  <si>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</si>
  <si>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</si>
  <si>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</si>
  <si>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</si>
  <si>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</si>
  <si>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</si>
  <si>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</si>
  <si>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</si>
  <si>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</si>
  <si>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</si>
  <si>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</si>
  <si>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</si>
  <si>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</si>
  <si>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</si>
  <si>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</si>
  <si>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</si>
  <si>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</si>
  <si>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</si>
  <si>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</si>
  <si>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</si>
  <si>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</si>
  <si>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</si>
  <si>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</si>
  <si>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</si>
  <si>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</si>
  <si>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</si>
  <si>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</si>
  <si>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</si>
  <si>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</si>
  <si>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</si>
  <si>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</si>
  <si>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</si>
  <si>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</si>
  <si>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</si>
  <si>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</si>
  <si>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</si>
  <si>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</si>
  <si>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</si>
  <si>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</si>
  <si>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</si>
  <si>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</si>
  <si>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</si>
  <si>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</si>
  <si>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</si>
  <si>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</si>
  <si>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</si>
  <si>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</si>
  <si>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</si>
  <si>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</si>
  <si>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</si>
  <si>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</si>
  <si>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</si>
  <si>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</si>
  <si>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</si>
  <si>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</si>
  <si>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</si>
  <si>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</si>
  <si>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</si>
  <si>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</si>
  <si>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</si>
  <si>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</si>
  <si>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</si>
  <si>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</si>
  <si>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</si>
  <si>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</si>
  <si>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</si>
  <si>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</si>
  <si>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</si>
  <si>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</si>
  <si>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</si>
  <si>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</si>
  <si>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</si>
  <si>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</si>
  <si>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</si>
  <si>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</si>
  <si>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</si>
  <si>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</si>
  <si>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</si>
  <si>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</si>
  <si>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</si>
  <si>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</si>
  <si>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</si>
  <si>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</si>
  <si>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</si>
  <si>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</si>
  <si>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</si>
  <si>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</si>
  <si>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</si>
  <si>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</si>
  <si>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</si>
  <si>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</si>
  <si>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</si>
  <si>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</si>
  <si>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</si>
  <si>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</si>
  <si>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</si>
  <si>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</si>
  <si>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</si>
  <si>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</si>
  <si>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</si>
  <si>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</si>
  <si>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</si>
  <si>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</si>
  <si>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</si>
  <si>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</si>
  <si>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</si>
  <si>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</si>
  <si>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</si>
  <si>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</si>
  <si>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</si>
  <si>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</si>
  <si>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</si>
  <si>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</si>
  <si>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</si>
  <si>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</si>
  <si>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</si>
  <si>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</si>
  <si>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</si>
  <si>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</si>
  <si>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</si>
  <si>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</si>
  <si>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</si>
  <si>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</si>
  <si>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</si>
  <si>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</si>
  <si>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</si>
  <si>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</si>
  <si>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</si>
  <si>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</si>
  <si>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</si>
  <si>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</si>
  <si>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</si>
  <si>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</si>
  <si>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</si>
  <si>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</si>
  <si>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</si>
  <si>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</si>
  <si>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</si>
  <si>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</si>
  <si>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</si>
  <si>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</si>
  <si>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</si>
  <si>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</si>
  <si>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</si>
  <si>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</si>
  <si>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</si>
  <si>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</si>
  <si>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</si>
  <si>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</si>
  <si>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</si>
  <si>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</si>
  <si>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</si>
  <si>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</si>
  <si>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</si>
  <si>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</si>
  <si>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</si>
  <si>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</si>
  <si>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</si>
  <si>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</si>
  <si>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</si>
  <si>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</si>
  <si>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</si>
  <si>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</si>
  <si>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</si>
  <si>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</si>
  <si>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</si>
  <si>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</si>
  <si>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</si>
  <si>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</si>
  <si>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</si>
  <si>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</si>
  <si>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</si>
  <si>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</si>
  <si>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</si>
  <si>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</si>
  <si>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</si>
  <si>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</si>
  <si>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</si>
  <si>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</si>
  <si>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</si>
  <si>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</si>
  <si>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</si>
  <si>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</si>
  <si>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</si>
  <si>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</si>
  <si>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</si>
  <si>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</si>
  <si>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</si>
  <si>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</si>
  <si>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</si>
  <si>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</si>
  <si>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</si>
  <si>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</si>
  <si>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</si>
  <si>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</si>
  <si>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</si>
  <si>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</si>
  <si>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</si>
  <si>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</si>
  <si>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</si>
  <si>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</si>
  <si>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</si>
  <si>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</si>
  <si>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</si>
  <si>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</si>
  <si>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</si>
  <si>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</si>
  <si>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</si>
  <si>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</si>
  <si>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</si>
  <si>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</si>
  <si>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</si>
  <si>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</si>
  <si>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</si>
  <si>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</si>
  <si>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</si>
  <si>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</si>
  <si>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</si>
  <si>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</si>
  <si>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</si>
  <si>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</si>
  <si>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</si>
  <si>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</si>
  <si>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</si>
  <si>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</si>
  <si>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</si>
  <si>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</si>
  <si>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</si>
  <si>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</si>
  <si>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</si>
  <si>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</si>
  <si>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</si>
  <si>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</si>
  <si>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</si>
  <si>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</si>
  <si>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</si>
  <si>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</si>
  <si>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</si>
  <si>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</si>
  <si>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</si>
  <si>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</si>
  <si>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</si>
  <si>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</si>
  <si>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</si>
  <si>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</si>
  <si>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</si>
  <si>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</si>
  <si>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</si>
  <si>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</si>
  <si>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</si>
  <si>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</si>
  <si>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</si>
  <si>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</si>
  <si>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</si>
  <si>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</si>
  <si>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</si>
  <si>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</si>
  <si>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</si>
  <si>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</si>
  <si>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</si>
  <si>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</si>
  <si>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</si>
  <si>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</si>
  <si>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</si>
  <si>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</si>
  <si>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</si>
  <si>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</si>
  <si>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</si>
  <si>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</si>
  <si>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</si>
  <si>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</si>
  <si>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</si>
  <si>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</si>
  <si>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</si>
  <si>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</si>
  <si>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</si>
  <si>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</si>
  <si>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</si>
  <si>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</si>
  <si>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</si>
  <si>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</si>
  <si>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</si>
  <si>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</si>
  <si>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</si>
  <si>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</si>
  <si>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</si>
  <si>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</si>
  <si>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</si>
  <si>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</si>
  <si>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</si>
  <si>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</si>
  <si>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</si>
  <si>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</si>
  <si>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</si>
  <si>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</si>
  <si>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</si>
  <si>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</si>
  <si>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</si>
  <si>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</si>
  <si>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</si>
  <si>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</si>
  <si>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</si>
  <si>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</si>
  <si>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</si>
  <si>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</si>
  <si>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</si>
  <si>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</si>
  <si>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</si>
  <si>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</si>
  <si>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</si>
  <si>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</si>
  <si>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</si>
  <si>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</si>
  <si>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</si>
  <si>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</si>
  <si>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</si>
  <si>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</si>
  <si>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</si>
  <si>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</si>
  <si>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</si>
  <si>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</si>
  <si>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</si>
  <si>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</si>
  <si>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</si>
  <si>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</si>
  <si>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</si>
  <si>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</si>
  <si>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</si>
  <si>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</si>
  <si>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</si>
  <si>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</si>
  <si>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</si>
  <si>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</si>
  <si>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</si>
  <si>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</si>
  <si>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</si>
  <si>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</si>
  <si>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</si>
  <si>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</si>
  <si>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</si>
  <si>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</si>
  <si>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</si>
  <si>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</si>
  <si>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</si>
  <si>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</si>
  <si>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</si>
  <si>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</si>
  <si>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</si>
  <si>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</si>
  <si>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</si>
  <si>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</si>
  <si>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</si>
  <si>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</si>
  <si>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</si>
  <si>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</si>
  <si>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</si>
  <si>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</si>
  <si>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</si>
  <si>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</si>
  <si>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</si>
  <si>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</si>
  <si>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</si>
  <si>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</si>
  <si>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</si>
  <si>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</si>
  <si>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</si>
  <si>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</si>
  <si>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</si>
  <si>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</si>
  <si>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</si>
  <si>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</si>
  <si>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</si>
  <si>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</si>
  <si>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</si>
  <si>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</si>
  <si>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</si>
  <si>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</si>
  <si>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</si>
  <si>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</si>
  <si>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</si>
  <si>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</si>
  <si>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</si>
  <si>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</si>
  <si>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</si>
  <si>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</si>
  <si>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</si>
  <si>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</si>
  <si>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</si>
  <si>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</si>
  <si>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</si>
  <si>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</si>
  <si>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</si>
  <si>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</si>
  <si>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</si>
  <si>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</si>
  <si>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</si>
  <si>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</si>
  <si>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</si>
  <si>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</si>
  <si>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</si>
  <si>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</si>
  <si>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</si>
  <si>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</si>
  <si>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</si>
  <si>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</si>
  <si>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</si>
  <si>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</si>
  <si>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</si>
  <si>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</si>
  <si>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</si>
  <si>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</si>
  <si>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</si>
  <si>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</si>
  <si>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</si>
  <si>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</si>
  <si>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</si>
  <si>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</si>
  <si>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</si>
  <si>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</si>
  <si>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</si>
  <si>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</si>
  <si>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</si>
  <si>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</si>
  <si>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</si>
  <si>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</si>
  <si>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</si>
  <si>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</si>
  <si>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</si>
  <si>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</si>
  <si>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</si>
  <si>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</si>
  <si>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</si>
  <si>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</si>
  <si>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</si>
  <si>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</si>
  <si>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</si>
  <si>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</si>
  <si>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</si>
  <si>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</si>
  <si>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</si>
  <si>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</si>
  <si>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</si>
  <si>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</si>
  <si>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</si>
  <si>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</si>
  <si>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</si>
  <si>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</si>
  <si>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</si>
  <si>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</si>
  <si>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</si>
  <si>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</si>
  <si>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</si>
  <si>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</si>
  <si>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</si>
  <si>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</si>
  <si>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</si>
  <si>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</si>
  <si>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</si>
  <si>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</si>
  <si>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</si>
  <si>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</si>
  <si>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</si>
  <si>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</si>
  <si>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</si>
  <si>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</si>
  <si>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</si>
  <si>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</si>
  <si>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</si>
  <si>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</si>
  <si>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</si>
  <si>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</si>
  <si>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</si>
  <si>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</si>
  <si>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</si>
  <si>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</si>
  <si>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</si>
  <si>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</si>
  <si>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</si>
  <si>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</si>
  <si>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</si>
  <si>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</si>
  <si>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</si>
  <si>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</si>
  <si>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</si>
  <si>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</si>
  <si>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</si>
  <si>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</si>
  <si>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</si>
  <si>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</si>
  <si>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</si>
  <si>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</si>
  <si>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</si>
  <si>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</si>
  <si>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</si>
  <si>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</si>
  <si>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</si>
  <si>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</si>
  <si>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</si>
  <si>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</si>
  <si>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</si>
  <si>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</si>
  <si>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</si>
  <si>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</si>
  <si>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</si>
  <si>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</si>
  <si>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</si>
  <si>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</si>
  <si>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</si>
  <si>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</si>
  <si>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</si>
  <si>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</si>
  <si>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</si>
  <si>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</si>
  <si>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</si>
  <si>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</si>
  <si>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</si>
  <si>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</si>
  <si>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</si>
  <si>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</si>
  <si>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</si>
  <si>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</si>
  <si>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</si>
  <si>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</si>
  <si>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</si>
  <si>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</si>
  <si>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</si>
  <si>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</si>
  <si>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</si>
  <si>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</si>
  <si>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</si>
  <si>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</si>
  <si>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</si>
  <si>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</si>
  <si>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</si>
  <si>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</si>
  <si>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</si>
  <si>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</si>
  <si>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</si>
  <si>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</si>
  <si>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</si>
  <si>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</si>
  <si>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</si>
  <si>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</si>
  <si>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</si>
  <si>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</si>
  <si>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</si>
  <si>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</si>
  <si>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</si>
  <si>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</si>
  <si>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</si>
  <si>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</si>
  <si>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</si>
  <si>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</si>
  <si>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</si>
  <si>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</si>
  <si>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</si>
  <si>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</si>
  <si>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</si>
  <si>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</si>
  <si>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</si>
  <si>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</si>
  <si>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</si>
  <si>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</si>
  <si>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</si>
  <si>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</si>
  <si>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</si>
  <si>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</si>
  <si>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</si>
  <si>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</si>
  <si>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</si>
  <si>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</si>
  <si>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</si>
  <si>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</si>
  <si>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</si>
  <si>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</si>
  <si>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</si>
  <si>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</si>
  <si>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</si>
  <si>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</si>
  <si>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</si>
  <si>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</si>
  <si>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</si>
  <si>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</si>
  <si>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</si>
  <si>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</si>
  <si>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</si>
  <si>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</si>
  <si>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</si>
  <si>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</si>
  <si>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</si>
  <si>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</si>
  <si>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</si>
  <si>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</si>
  <si>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</si>
  <si>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</si>
  <si>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</si>
  <si>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</si>
  <si>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</si>
  <si>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</si>
  <si>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</si>
  <si>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</si>
  <si>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</si>
  <si>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</si>
  <si>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</si>
  <si>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</si>
  <si>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</si>
  <si>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</si>
  <si>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</si>
  <si>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</si>
  <si>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</si>
  <si>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</si>
  <si>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</si>
  <si>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</si>
  <si>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</si>
  <si>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</si>
  <si>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</si>
  <si>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</si>
  <si>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</si>
  <si>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</si>
  <si>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</si>
  <si>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</si>
  <si>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</si>
  <si>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</si>
  <si>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</si>
  <si>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</si>
  <si>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</si>
  <si>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</si>
  <si>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</si>
  <si>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</si>
  <si>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</si>
  <si>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</si>
  <si>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</si>
  <si>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</si>
  <si>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</si>
  <si>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</si>
  <si>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</si>
  <si>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</si>
  <si>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</si>
  <si>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</si>
  <si>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</si>
  <si>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</si>
  <si>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</si>
  <si>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</si>
  <si>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</si>
  <si>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</si>
  <si>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</si>
  <si>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</si>
  <si>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</si>
  <si>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</si>
  <si>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</si>
  <si>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</si>
  <si>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</si>
  <si>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</si>
  <si>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</si>
  <si>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</si>
  <si>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</si>
  <si>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</si>
  <si>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</si>
  <si>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</si>
  <si>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</si>
  <si>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</si>
  <si>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</si>
  <si>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</si>
  <si>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</si>
  <si>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</si>
  <si>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</si>
  <si>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</si>
  <si>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</si>
  <si>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</si>
  <si>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</si>
  <si>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</si>
  <si>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</si>
  <si>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</si>
  <si>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</si>
  <si>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</si>
  <si>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</si>
  <si>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</si>
  <si>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</si>
  <si>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</si>
  <si>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</si>
  <si>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</si>
  <si>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</si>
  <si>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</si>
  <si>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</si>
  <si>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</si>
  <si>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</si>
  <si>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</si>
  <si>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</si>
  <si>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</si>
  <si>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</si>
  <si>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</si>
  <si>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</si>
  <si>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</si>
  <si>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</si>
  <si>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</si>
  <si>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</si>
  <si>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</si>
  <si>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</si>
  <si>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</si>
  <si>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</si>
  <si>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</si>
  <si>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</si>
  <si>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</si>
  <si>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</si>
  <si>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</si>
  <si>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</si>
  <si>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</si>
  <si>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</si>
  <si>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</si>
  <si>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</si>
  <si>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</si>
  <si>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</si>
  <si>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</si>
  <si>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</si>
  <si>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</si>
  <si>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</si>
  <si>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</si>
  <si>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</si>
  <si>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</si>
  <si>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</si>
  <si>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</si>
  <si>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</si>
  <si>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</si>
  <si>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</si>
  <si>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</si>
  <si>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</si>
  <si>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</si>
  <si>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</si>
  <si>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</si>
  <si>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</si>
  <si>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</si>
  <si>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</si>
  <si>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</si>
  <si>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</si>
  <si>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</si>
  <si>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</si>
  <si>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</si>
  <si>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</si>
  <si>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</si>
  <si>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</si>
  <si>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</si>
  <si>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</si>
  <si>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</si>
  <si>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</si>
  <si>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</si>
  <si>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</si>
  <si>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</si>
  <si>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</si>
  <si>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</si>
  <si>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</si>
  <si>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</si>
  <si>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</si>
  <si>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</si>
  <si>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</si>
  <si>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</si>
  <si>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</si>
  <si>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</si>
  <si>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</si>
  <si>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</si>
  <si>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</si>
  <si>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</si>
  <si>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</si>
  <si>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</si>
  <si>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</si>
  <si>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</si>
  <si>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</si>
  <si>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</si>
  <si>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</si>
  <si>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</si>
  <si>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</si>
  <si>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</si>
  <si>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</si>
  <si>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</si>
  <si>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</si>
  <si>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</si>
  <si>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</si>
  <si>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</si>
  <si>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</si>
  <si>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</si>
  <si>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</si>
  <si>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</si>
  <si>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</si>
  <si>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</si>
  <si>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</si>
  <si>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</si>
  <si>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</si>
  <si>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</si>
  <si>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</si>
  <si>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</si>
  <si>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</si>
  <si>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</si>
  <si>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</si>
  <si>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</si>
  <si>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</si>
  <si>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</si>
  <si>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</si>
  <si>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</si>
  <si>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</si>
  <si>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</si>
  <si>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</si>
  <si>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</si>
  <si>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</si>
  <si>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</si>
  <si>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</si>
  <si>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</si>
  <si>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</si>
  <si>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</si>
  <si>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</si>
  <si>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</si>
  <si>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</si>
  <si>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</si>
  <si>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</si>
  <si>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</si>
  <si>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</si>
  <si>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</si>
  <si>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</si>
  <si>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</si>
  <si>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</si>
  <si>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</si>
  <si>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</si>
  <si>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</si>
  <si>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</si>
  <si>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</si>
  <si>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</si>
  <si>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</si>
  <si>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</si>
  <si>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</si>
  <si>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</si>
  <si>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</si>
  <si>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</si>
  <si>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</si>
  <si>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</si>
  <si>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</si>
  <si>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</si>
  <si>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</si>
  <si>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</si>
  <si>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</si>
  <si>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</si>
  <si>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</si>
  <si>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</si>
  <si>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</si>
  <si>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</si>
  <si>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</si>
  <si>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</si>
  <si>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</si>
  <si>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</si>
  <si>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</si>
  <si>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</si>
  <si>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</si>
  <si>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</si>
  <si>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</si>
  <si>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</si>
  <si>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</si>
  <si>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</si>
  <si>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</si>
  <si>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</si>
  <si>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</si>
  <si>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</si>
  <si>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</si>
  <si>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</si>
  <si>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</si>
  <si>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</si>
  <si>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</si>
  <si>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</si>
  <si>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</si>
  <si>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</si>
  <si>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</si>
  <si>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</si>
  <si>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</si>
  <si>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</si>
  <si>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</si>
  <si>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</si>
  <si>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</si>
  <si>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</si>
  <si>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</si>
  <si>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</si>
  <si>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</si>
  <si>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</si>
  <si>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</si>
  <si>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</si>
  <si>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</si>
  <si>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</si>
  <si>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</si>
  <si>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</si>
  <si>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</si>
  <si>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</si>
  <si>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</si>
  <si>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</si>
  <si>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</si>
  <si>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</si>
  <si>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</si>
  <si>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</si>
  <si>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</si>
  <si>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</si>
  <si>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</si>
  <si>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</si>
  <si>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</si>
  <si>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</si>
  <si>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</si>
  <si>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</si>
  <si>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</si>
  <si>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</si>
  <si>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</si>
  <si>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</si>
  <si>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</si>
  <si>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</si>
  <si>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</si>
  <si>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</si>
  <si>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</si>
  <si>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</si>
  <si>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</si>
  <si>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</si>
  <si>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</si>
  <si>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</si>
  <si>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</si>
  <si>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</si>
  <si>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</si>
  <si>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</si>
  <si>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</si>
  <si>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</si>
  <si>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</si>
  <si>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</si>
  <si>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</si>
  <si>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</si>
  <si>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</si>
  <si>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</si>
  <si>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</si>
  <si>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</si>
  <si>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</si>
  <si>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</si>
  <si>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</si>
  <si>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</si>
  <si>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</si>
  <si>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</si>
  <si>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</si>
  <si>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</si>
  <si>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</si>
  <si>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</si>
  <si>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</si>
  <si>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</si>
  <si>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</si>
  <si>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</si>
  <si>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</si>
  <si>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</si>
  <si>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</si>
  <si>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</si>
  <si>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</si>
  <si>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</si>
  <si>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</si>
  <si>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</si>
  <si>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</si>
  <si>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</si>
  <si>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</si>
  <si>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</si>
  <si>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</si>
  <si>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</si>
  <si>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</si>
  <si>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</si>
  <si>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</si>
  <si>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</si>
  <si>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</si>
  <si>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</si>
  <si>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</si>
  <si>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</si>
  <si>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</si>
  <si>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</si>
  <si>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</si>
  <si>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</si>
  <si>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</si>
  <si>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</si>
  <si>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</si>
  <si>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</si>
  <si>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</si>
  <si>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</si>
  <si>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</si>
  <si>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</si>
  <si>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</si>
  <si>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</si>
  <si>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</si>
  <si>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</si>
  <si>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</si>
  <si>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</si>
  <si>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</si>
  <si>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</si>
  <si>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</si>
  <si>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</si>
  <si>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</si>
  <si>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</si>
  <si>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</si>
  <si>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</si>
  <si>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</si>
  <si>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</si>
  <si>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</si>
  <si>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</si>
  <si>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</si>
  <si>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</si>
  <si>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</si>
  <si>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</si>
  <si>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</si>
  <si>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</si>
  <si>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</si>
  <si>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</si>
  <si>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</si>
  <si>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</si>
  <si>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</si>
  <si>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</si>
  <si>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</si>
  <si>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</si>
  <si>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</si>
  <si>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</si>
  <si>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</si>
  <si>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</si>
  <si>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</si>
  <si>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</si>
  <si>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</si>
  <si>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</si>
  <si>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</si>
  <si>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</si>
  <si>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</si>
  <si>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</si>
  <si>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</si>
  <si>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</si>
  <si>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</si>
  <si>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</si>
  <si>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</si>
  <si>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</si>
  <si>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</si>
  <si>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</si>
  <si>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</si>
  <si>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</si>
  <si>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</si>
  <si>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</si>
  <si>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</si>
  <si>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</si>
  <si>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</si>
  <si>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</si>
  <si>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</si>
  <si>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</si>
  <si>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</si>
  <si>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</si>
  <si>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</si>
  <si>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</si>
  <si>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</si>
  <si>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</si>
  <si>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</si>
  <si>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</si>
  <si>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</si>
  <si>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</si>
  <si>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</si>
  <si>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</si>
  <si>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</si>
  <si>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</si>
  <si>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</si>
  <si>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</si>
  <si>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</si>
  <si>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</si>
  <si>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</si>
  <si>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</si>
  <si>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</si>
  <si>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</si>
  <si>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</si>
  <si>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</si>
  <si>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</si>
  <si>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</si>
  <si>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</si>
  <si>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</si>
  <si>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</si>
  <si>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</si>
  <si>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</si>
  <si>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</si>
  <si>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</si>
  <si>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</si>
  <si>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</si>
  <si>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</si>
  <si>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</si>
  <si>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</si>
  <si>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</si>
  <si>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</si>
  <si>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</si>
  <si>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</si>
  <si>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</si>
  <si>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</si>
  <si>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</si>
  <si>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</si>
  <si>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</si>
  <si>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</si>
  <si>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</si>
  <si>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</si>
  <si>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</si>
  <si>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</si>
  <si>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</si>
  <si>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</si>
  <si>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</si>
  <si>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</si>
  <si>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</si>
  <si>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</si>
  <si>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</si>
  <si>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</si>
  <si>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</si>
  <si>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</si>
  <si>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</si>
  <si>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</si>
  <si>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</si>
  <si>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</si>
  <si>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</si>
  <si>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</si>
  <si>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</si>
  <si>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</si>
  <si>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</si>
  <si>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</si>
  <si>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</si>
  <si>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</si>
  <si>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</si>
  <si>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</si>
  <si>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</si>
  <si>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</si>
  <si>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</si>
  <si>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</si>
  <si>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</si>
  <si>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</si>
  <si>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</si>
  <si>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</si>
  <si>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</si>
  <si>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</si>
  <si>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</si>
  <si>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</si>
  <si>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</si>
  <si>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</si>
  <si>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</si>
  <si>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</si>
  <si>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</si>
  <si>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</si>
  <si>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</si>
  <si>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</si>
  <si>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</si>
  <si>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</si>
  <si>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</si>
  <si>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</si>
  <si>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</si>
  <si>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</si>
  <si>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</si>
  <si>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</si>
  <si>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</si>
  <si>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</si>
  <si>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</si>
  <si>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</si>
  <si>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</si>
  <si>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</si>
  <si>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</si>
  <si>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</si>
  <si>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</si>
  <si>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</si>
  <si>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</si>
  <si>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</si>
  <si>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</si>
  <si>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</si>
  <si>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</si>
  <si>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</si>
  <si>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</si>
  <si>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</si>
  <si>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</si>
  <si>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</si>
  <si>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</si>
  <si>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</si>
  <si>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</si>
  <si>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</si>
  <si>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</si>
  <si>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</si>
  <si>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</si>
  <si>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</si>
  <si>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</si>
  <si>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</si>
  <si>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</si>
  <si>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</si>
  <si>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</si>
  <si>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</si>
  <si>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</si>
  <si>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</si>
  <si>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</si>
  <si>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</si>
  <si>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</si>
  <si>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</si>
  <si>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</si>
  <si>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</si>
  <si>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</si>
  <si>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</si>
  <si>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</si>
  <si>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</si>
  <si>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</si>
  <si>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</si>
  <si>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</si>
  <si>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</si>
  <si>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</si>
  <si>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</si>
  <si>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</si>
  <si>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</si>
  <si>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</si>
  <si>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</si>
  <si>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</si>
  <si>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</si>
  <si>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</si>
  <si>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</si>
  <si>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</si>
  <si>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</si>
  <si>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</si>
  <si>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</si>
  <si>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</si>
  <si>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</si>
  <si>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</si>
  <si>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</si>
  <si>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</si>
  <si>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</si>
  <si>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</si>
  <si>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</si>
  <si>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</si>
  <si>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</si>
  <si>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</si>
  <si>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</si>
  <si>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</si>
  <si>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</si>
  <si>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</si>
  <si>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</si>
  <si>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</si>
  <si>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</si>
  <si>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</si>
  <si>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</si>
  <si>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</si>
  <si>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</si>
  <si>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</si>
  <si>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</si>
  <si>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</si>
  <si>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</si>
  <si>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</si>
  <si>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</si>
  <si>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</si>
  <si>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</si>
  <si>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</si>
  <si>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</si>
  <si>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</si>
  <si>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</si>
  <si>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</si>
  <si>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</si>
  <si>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</si>
  <si>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</si>
  <si>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</si>
  <si>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</si>
  <si>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</si>
  <si>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</si>
  <si>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</si>
  <si>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</si>
  <si>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</si>
  <si>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</si>
  <si>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</si>
  <si>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</si>
  <si>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</si>
  <si>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</si>
  <si>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</si>
  <si>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</si>
  <si>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</si>
  <si>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</si>
  <si>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</si>
  <si>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</si>
  <si>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</si>
  <si>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</si>
  <si>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</si>
  <si>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</si>
  <si>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</si>
  <si>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</si>
  <si>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</si>
  <si>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</si>
  <si>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</si>
  <si>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</si>
  <si>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</si>
  <si>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</si>
  <si>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</si>
  <si>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</si>
  <si>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</si>
  <si>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</si>
  <si>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</si>
  <si>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</si>
  <si>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</si>
  <si>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</si>
  <si>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</si>
  <si>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</si>
  <si>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</si>
  <si>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</si>
  <si>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</si>
  <si>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</si>
  <si>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</si>
  <si>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</si>
  <si>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</si>
  <si>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</si>
  <si>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</si>
  <si>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</si>
  <si>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</si>
  <si>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</si>
  <si>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</si>
  <si>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</si>
  <si>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</si>
  <si>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</si>
  <si>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</si>
  <si>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</si>
  <si>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</si>
  <si>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</si>
  <si>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</si>
  <si>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</si>
  <si>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</si>
  <si>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</si>
  <si>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</si>
  <si>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</si>
  <si>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</si>
  <si>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</si>
  <si>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</si>
  <si>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</si>
  <si>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</si>
  <si>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</si>
  <si>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</si>
  <si>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</si>
  <si>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</si>
  <si>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</si>
  <si>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</si>
  <si>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</si>
  <si>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</si>
  <si>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</si>
  <si>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</si>
  <si>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</si>
  <si>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</si>
  <si>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</si>
  <si>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</si>
  <si>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</si>
  <si>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</si>
  <si>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</si>
  <si>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</si>
  <si>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</si>
  <si>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</si>
  <si>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</si>
  <si>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</si>
  <si>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</si>
  <si>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</si>
  <si>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</si>
  <si>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</si>
  <si>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</si>
  <si>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</si>
  <si>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</si>
  <si>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</si>
  <si>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</si>
  <si>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</si>
  <si>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</si>
  <si>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</si>
  <si>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</si>
  <si>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</si>
  <si>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</si>
  <si>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</si>
  <si>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</si>
  <si>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</si>
  <si>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</si>
  <si>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</si>
  <si>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</si>
  <si>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</si>
  <si>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</si>
  <si>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</si>
  <si>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</si>
  <si>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</si>
  <si>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</si>
  <si>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</si>
  <si>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</si>
  <si>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</si>
  <si>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</si>
  <si>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</si>
  <si>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</si>
  <si>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</si>
  <si>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</si>
  <si>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</si>
  <si>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</si>
  <si>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</si>
  <si>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</si>
  <si>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</si>
  <si>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</si>
  <si>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</si>
  <si>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</si>
  <si>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</si>
  <si>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</si>
  <si>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</si>
  <si>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</si>
  <si>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</si>
  <si>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</si>
  <si>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</si>
  <si>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</si>
  <si>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</si>
  <si>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</si>
  <si>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</si>
  <si>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</si>
  <si>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</si>
  <si>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</si>
  <si>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</si>
  <si>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</si>
  <si>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</si>
  <si>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</si>
  <si>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</si>
  <si>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</si>
  <si>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</si>
  <si>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</si>
  <si>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</si>
  <si>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</si>
  <si>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</si>
  <si>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</si>
  <si>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</si>
  <si>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</si>
  <si>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</si>
  <si>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</si>
  <si>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</si>
  <si>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</si>
  <si>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</si>
  <si>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</si>
  <si>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</si>
  <si>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</si>
  <si>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</si>
  <si>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</si>
  <si>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</si>
  <si>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</si>
  <si>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</si>
  <si>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</si>
  <si>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</si>
  <si>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</si>
  <si>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</si>
  <si>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</si>
  <si>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</si>
  <si>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</si>
  <si>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</si>
  <si>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</si>
  <si>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</si>
  <si>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</si>
  <si>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</si>
  <si>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</si>
  <si>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</si>
  <si>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</si>
  <si>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</si>
  <si>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</si>
  <si>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</si>
  <si>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</si>
  <si>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</si>
  <si>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</si>
  <si>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</si>
  <si>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</si>
  <si>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</si>
  <si>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</si>
  <si>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</si>
  <si>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</si>
  <si>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</si>
  <si>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</si>
  <si>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</si>
  <si>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</si>
  <si>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</si>
  <si>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</si>
  <si>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</si>
  <si>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</si>
  <si>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</si>
  <si>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</si>
  <si>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</si>
  <si>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</si>
  <si>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</si>
  <si>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</si>
  <si>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</si>
  <si>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</si>
  <si>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</si>
  <si>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</si>
  <si>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</si>
  <si>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</si>
  <si>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</si>
  <si>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</si>
  <si>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</si>
  <si>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</si>
  <si>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</si>
  <si>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</si>
  <si>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</si>
  <si>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</si>
  <si>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</si>
  <si>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</si>
  <si>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</si>
  <si>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</si>
  <si>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</si>
  <si>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</si>
  <si>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</si>
  <si>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</si>
  <si>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</si>
  <si>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</si>
  <si>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</si>
  <si>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</si>
  <si>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</si>
  <si>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</si>
  <si>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</si>
  <si>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</si>
  <si>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</si>
  <si>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</si>
  <si>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</si>
  <si>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</si>
  <si>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</si>
  <si>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</si>
  <si>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</si>
  <si>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</si>
  <si>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</si>
  <si>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</si>
  <si>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</si>
  <si>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</si>
  <si>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</si>
  <si>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</si>
  <si>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</si>
  <si>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</si>
  <si>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</si>
  <si>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</si>
  <si>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</si>
  <si>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</si>
  <si>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</si>
  <si>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</si>
  <si>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</si>
  <si>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</si>
  <si>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</si>
  <si>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</si>
  <si>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</si>
  <si>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</si>
  <si>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</si>
  <si>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</si>
  <si>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</si>
  <si>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</si>
  <si>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</si>
  <si>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</si>
  <si>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</si>
  <si>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</si>
  <si>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</si>
  <si>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</si>
  <si>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</si>
  <si>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</si>
  <si>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</si>
  <si>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</si>
  <si>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</si>
  <si>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</si>
  <si>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</si>
  <si>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</si>
  <si>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</si>
  <si>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</si>
  <si>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</si>
  <si>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</si>
  <si>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</si>
  <si>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</si>
  <si>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</si>
  <si>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</si>
  <si>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</si>
  <si>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</si>
  <si>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</si>
  <si>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</si>
  <si>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</si>
  <si>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</si>
  <si>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</si>
  <si>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</si>
  <si>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</si>
  <si>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</si>
  <si>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</si>
  <si>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</si>
  <si>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</si>
  <si>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</si>
  <si>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</si>
  <si>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</si>
  <si>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</si>
  <si>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</si>
  <si>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</si>
  <si>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</si>
  <si>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</si>
  <si>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</si>
  <si>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</si>
  <si>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</si>
  <si>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</si>
  <si>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</si>
  <si>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</si>
  <si>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</si>
  <si>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</si>
  <si>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</si>
  <si>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</si>
  <si>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</si>
  <si>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</si>
  <si>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</si>
  <si>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</si>
  <si>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</si>
  <si>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</si>
  <si>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</si>
  <si>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</si>
  <si>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</si>
  <si>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</si>
  <si>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</si>
  <si>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</si>
  <si>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</si>
  <si>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</si>
  <si>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</si>
  <si>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</si>
  <si>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</si>
  <si>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</si>
  <si>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</si>
  <si>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</si>
  <si>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</si>
  <si>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</si>
  <si>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</si>
  <si>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</si>
  <si>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</si>
  <si>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</si>
  <si>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</si>
  <si>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</si>
  <si>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</si>
  <si>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</si>
  <si>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</si>
  <si>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</si>
  <si>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</si>
  <si>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</si>
  <si>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</si>
  <si>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</si>
  <si>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</si>
  <si>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</si>
  <si>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</si>
  <si>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</si>
  <si>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</si>
  <si>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</si>
  <si>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</si>
  <si>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</si>
  <si>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</si>
  <si>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</si>
  <si>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</si>
  <si>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</si>
  <si>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</si>
  <si>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</si>
  <si>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</si>
  <si>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</si>
  <si>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</si>
  <si>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</si>
  <si>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</si>
  <si>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</si>
  <si>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</si>
  <si>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</si>
  <si>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</si>
  <si>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</si>
  <si>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</si>
  <si>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</si>
  <si>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</si>
  <si>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</si>
  <si>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</si>
  <si>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</si>
  <si>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</si>
  <si>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</si>
  <si>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</si>
  <si>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</si>
  <si>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</si>
  <si>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</si>
  <si>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</si>
  <si>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</si>
  <si>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</si>
  <si>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</si>
  <si>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</si>
  <si>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</si>
  <si>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</si>
  <si>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</si>
  <si>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</si>
  <si>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</si>
  <si>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</si>
  <si>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</si>
  <si>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</si>
  <si>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</si>
  <si>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</si>
  <si>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</si>
  <si>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</si>
  <si>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</si>
  <si>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</si>
  <si>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</si>
  <si>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</si>
  <si>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</si>
  <si>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</si>
  <si>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</si>
  <si>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</si>
  <si>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</si>
  <si>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</si>
  <si>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</si>
  <si>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</si>
  <si>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</si>
  <si>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</si>
  <si>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</si>
  <si>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</si>
  <si>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</si>
  <si>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</si>
  <si>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</si>
  <si>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</si>
  <si>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</si>
  <si>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</si>
  <si>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</si>
  <si>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</si>
  <si>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</si>
  <si>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</si>
  <si>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</si>
  <si>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</si>
  <si>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</si>
  <si>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</si>
  <si>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</si>
  <si>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</si>
  <si>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</si>
  <si>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</si>
  <si>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</si>
  <si>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</si>
  <si>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</si>
  <si>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</si>
  <si>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</si>
  <si>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</si>
  <si>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</si>
  <si>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</si>
  <si>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</si>
  <si>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</si>
  <si>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</si>
  <si>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</si>
  <si>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</si>
  <si>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</si>
  <si>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</si>
  <si>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</si>
  <si>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</si>
  <si>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</si>
  <si>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</si>
  <si>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</si>
  <si>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</si>
  <si>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</si>
  <si>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</si>
  <si>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</si>
  <si>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</si>
  <si>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</si>
  <si>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</si>
  <si>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</si>
  <si>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</si>
  <si>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</si>
  <si>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</si>
  <si>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</si>
  <si>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</si>
  <si>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</si>
  <si>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</si>
  <si>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</si>
  <si>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</si>
  <si>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</si>
  <si>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</si>
  <si>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</si>
  <si>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</si>
  <si>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</si>
  <si>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</si>
  <si>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</si>
  <si>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</si>
  <si>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</si>
  <si>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</si>
  <si>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</si>
  <si>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</si>
  <si>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</si>
  <si>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</si>
  <si>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</si>
  <si>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</si>
  <si>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</si>
  <si>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</si>
  <si>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</si>
  <si>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</si>
  <si>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</si>
  <si>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</si>
  <si>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</si>
  <si>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</si>
  <si>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</si>
  <si>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</si>
  <si>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</si>
  <si>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</si>
  <si>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</si>
  <si>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</si>
  <si>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</si>
  <si>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</si>
  <si>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</si>
  <si>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</si>
  <si>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</si>
  <si>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</si>
  <si>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</si>
  <si>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</si>
  <si>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</si>
  <si>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</si>
  <si>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</si>
  <si>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</si>
  <si>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</si>
  <si>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</si>
  <si>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</si>
  <si>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</si>
  <si>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</si>
  <si>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</si>
  <si>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</si>
  <si>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</si>
  <si>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</si>
  <si>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</si>
  <si>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</si>
  <si>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</si>
  <si>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</si>
  <si>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</si>
  <si>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</si>
  <si>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</si>
  <si>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</si>
  <si>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</si>
  <si>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</si>
  <si>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</si>
  <si>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</si>
  <si>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</si>
  <si>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</si>
  <si>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</si>
  <si>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</si>
  <si>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</si>
  <si>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</si>
  <si>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</si>
  <si>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</si>
  <si>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</si>
  <si>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</si>
  <si>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</si>
  <si>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</si>
  <si>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</si>
  <si>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</si>
  <si>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</si>
  <si>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</si>
  <si>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</si>
  <si>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</si>
  <si>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</si>
  <si>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</si>
  <si>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</si>
  <si>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</si>
  <si>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</si>
  <si>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</si>
  <si>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</si>
  <si>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</si>
  <si>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</si>
  <si>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</si>
  <si>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</si>
  <si>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</si>
  <si>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</si>
  <si>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</si>
  <si>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</si>
  <si>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</si>
  <si>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</si>
  <si>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</si>
  <si>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</si>
  <si>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</si>
  <si>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</si>
  <si>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</si>
  <si>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</si>
  <si>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</si>
  <si>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</si>
  <si>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</si>
  <si>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</si>
  <si>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</si>
  <si>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</si>
  <si>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</si>
  <si>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</si>
  <si>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</si>
  <si>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</si>
  <si>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</si>
  <si>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</si>
  <si>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</si>
  <si>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</si>
  <si>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</si>
  <si>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</si>
  <si>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</si>
  <si>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</si>
  <si>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</si>
  <si>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</si>
  <si>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</si>
  <si>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</si>
  <si>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</si>
  <si>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</si>
  <si>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</si>
  <si>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</si>
  <si>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</si>
  <si>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</si>
  <si>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</si>
  <si>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</si>
  <si>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</si>
  <si>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</si>
  <si>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</si>
  <si>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</si>
  <si>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</si>
  <si>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</si>
  <si>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</si>
  <si>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</si>
  <si>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</si>
  <si>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</si>
  <si>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</si>
  <si>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</si>
  <si>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</si>
  <si>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</si>
  <si>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</si>
  <si>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</si>
  <si>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</si>
  <si>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</si>
  <si>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</si>
  <si>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</si>
  <si>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</si>
  <si>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</si>
  <si>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</si>
  <si>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</si>
  <si>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</si>
  <si>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</si>
  <si>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</si>
  <si>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</si>
  <si>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</si>
  <si>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</si>
  <si>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</si>
  <si>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</si>
  <si>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</si>
  <si>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</si>
  <si>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</si>
  <si>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</si>
  <si>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</si>
  <si>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</si>
  <si>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</si>
  <si>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</si>
  <si>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</si>
  <si>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</si>
  <si>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</si>
  <si>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</si>
  <si>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</si>
  <si>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</si>
  <si>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</si>
  <si>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</si>
  <si>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</si>
  <si>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</si>
  <si>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</si>
  <si>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</si>
  <si>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</si>
  <si>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</si>
  <si>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</si>
  <si>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</si>
  <si>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</si>
  <si>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</si>
  <si>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</si>
  <si>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</si>
  <si>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</si>
  <si>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</si>
  <si>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</si>
  <si>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</si>
  <si>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</si>
  <si>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</si>
  <si>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</si>
  <si>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</si>
  <si>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</si>
  <si>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</si>
  <si>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</si>
  <si>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</si>
  <si>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</si>
  <si>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</si>
  <si>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</si>
  <si>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</si>
  <si>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</si>
  <si>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</si>
  <si>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</si>
  <si>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</si>
  <si>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</si>
  <si>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</si>
  <si>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</si>
  <si>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</si>
  <si>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</si>
  <si>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</si>
  <si>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</si>
  <si>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</si>
  <si>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</si>
  <si>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</si>
  <si>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</si>
  <si>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</si>
  <si>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</si>
  <si>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</si>
  <si>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</si>
  <si>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</si>
  <si>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</si>
  <si>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</si>
  <si>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</si>
  <si>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</si>
  <si>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</si>
  <si>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</si>
  <si>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</si>
  <si>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</si>
  <si>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</si>
  <si>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</si>
  <si>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</si>
  <si>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</si>
  <si>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</si>
  <si>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</si>
  <si>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</si>
  <si>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</si>
  <si>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</si>
  <si>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</si>
  <si>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</si>
  <si>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</si>
  <si>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</si>
  <si>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</si>
  <si>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</si>
  <si>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</si>
  <si>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</si>
  <si>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</si>
  <si>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</si>
  <si>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</si>
  <si>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</si>
  <si>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</si>
  <si>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</si>
  <si>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</si>
  <si>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</si>
  <si>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</si>
  <si>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</si>
  <si>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</si>
  <si>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</si>
  <si>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</si>
  <si>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</si>
  <si>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</si>
  <si>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</si>
  <si>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</si>
  <si>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</si>
  <si>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</si>
  <si>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</si>
  <si>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</si>
  <si>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</si>
  <si>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</si>
  <si>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</si>
  <si>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</si>
  <si>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</si>
  <si>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</si>
  <si>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</si>
  <si>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</si>
  <si>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</si>
  <si>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</si>
  <si>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</si>
  <si>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</si>
  <si>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</si>
  <si>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</si>
  <si>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</si>
  <si>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</si>
  <si>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</si>
  <si>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</si>
  <si>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</si>
  <si>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</si>
  <si>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</si>
  <si>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</si>
  <si>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</si>
  <si>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</si>
  <si>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</si>
  <si>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</si>
  <si>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</si>
  <si>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</si>
  <si>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</si>
  <si>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</si>
  <si>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</si>
  <si>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</si>
  <si>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</si>
  <si>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</si>
  <si>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</si>
  <si>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</si>
  <si>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</si>
  <si>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</si>
  <si>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</si>
  <si>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</si>
  <si>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</si>
  <si>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</si>
  <si>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</si>
  <si>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</si>
  <si>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</si>
  <si>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</si>
  <si>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</si>
  <si>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</si>
  <si>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</si>
  <si>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</si>
  <si>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</si>
  <si>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</si>
  <si>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</si>
  <si>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</si>
  <si>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</si>
  <si>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</si>
  <si>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</si>
  <si>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</si>
  <si>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</si>
  <si>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</si>
  <si>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</si>
  <si>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</si>
  <si>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</si>
  <si>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</si>
  <si>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</si>
  <si>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</si>
  <si>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</si>
  <si>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</si>
  <si>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</si>
  <si>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</si>
  <si>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</si>
  <si>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</si>
  <si>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</si>
  <si>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</si>
  <si>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</si>
  <si>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</si>
  <si>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</si>
  <si>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</si>
  <si>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</si>
  <si>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</si>
  <si>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</si>
  <si>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</si>
  <si>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</si>
  <si>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</si>
  <si>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</si>
  <si>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</si>
  <si>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</si>
  <si>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</si>
  <si>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</si>
  <si>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</si>
  <si>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</si>
  <si>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</si>
  <si>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</si>
  <si>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</si>
  <si>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</si>
  <si>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</si>
  <si>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</si>
  <si>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</si>
  <si>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</si>
  <si>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</si>
  <si>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</si>
  <si>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</si>
  <si>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</si>
  <si>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</si>
  <si>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</si>
  <si>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</si>
  <si>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</si>
  <si>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</si>
  <si>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</si>
  <si>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</si>
  <si>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</si>
  <si>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</si>
  <si>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</si>
  <si>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</si>
  <si>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</si>
  <si>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</si>
  <si>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</si>
  <si>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</si>
  <si>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</si>
  <si>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</si>
  <si>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</si>
  <si>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</si>
  <si>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</si>
  <si>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</si>
  <si>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</si>
  <si>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</si>
  <si>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</si>
  <si>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</si>
  <si>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</si>
  <si>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</si>
  <si>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</si>
  <si>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</si>
  <si>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</si>
  <si>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</si>
  <si>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</si>
  <si>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</si>
  <si>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</si>
  <si>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</si>
  <si>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</si>
  <si>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</si>
  <si>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</si>
  <si>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</si>
  <si>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</si>
  <si>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</si>
  <si>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</si>
  <si>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</si>
  <si>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</si>
  <si>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</si>
  <si>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</si>
  <si>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</si>
  <si>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</si>
  <si>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</si>
  <si>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</si>
  <si>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</si>
  <si>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</si>
  <si>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</si>
  <si>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</si>
  <si>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</si>
  <si>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</si>
  <si>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</si>
  <si>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</si>
  <si>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</si>
  <si>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</si>
  <si>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</si>
  <si>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</si>
  <si>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</si>
  <si>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</si>
  <si>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</si>
  <si>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</si>
  <si>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</si>
  <si>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</si>
  <si>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</si>
  <si>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</si>
  <si>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</si>
  <si>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</si>
  <si>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</si>
  <si>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</si>
  <si>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</si>
  <si>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</si>
  <si>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</si>
  <si>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</si>
  <si>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</si>
  <si>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</si>
  <si>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</si>
  <si>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</si>
  <si>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</si>
  <si>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</si>
  <si>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</si>
  <si>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</si>
  <si>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</si>
  <si>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</si>
  <si>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</si>
  <si>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</si>
  <si>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</si>
  <si>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</si>
  <si>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</si>
  <si>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</si>
  <si>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</si>
  <si>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</si>
  <si>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</si>
  <si>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</si>
  <si>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</si>
  <si>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</si>
  <si>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</si>
  <si>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</si>
  <si>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</si>
  <si>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</si>
  <si>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</si>
  <si>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</si>
  <si>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</si>
  <si>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</si>
  <si>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</si>
  <si>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</si>
  <si>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</si>
  <si>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</si>
  <si>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</si>
  <si>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</si>
  <si>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</si>
  <si>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</si>
  <si>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</si>
  <si>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</si>
  <si>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</si>
  <si>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</si>
  <si>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</si>
  <si>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</si>
  <si>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</si>
  <si>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</si>
  <si>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</si>
  <si>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</si>
  <si>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</si>
  <si>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</si>
  <si>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</si>
  <si>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</si>
  <si>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</si>
  <si>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</si>
  <si>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</si>
  <si>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</si>
  <si>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</si>
  <si>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</si>
  <si>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</si>
  <si>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</si>
  <si>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</si>
  <si>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</si>
  <si>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</si>
  <si>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</si>
  <si>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</si>
  <si>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</si>
  <si>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</si>
  <si>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</si>
  <si>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</si>
  <si>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</si>
  <si>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</si>
  <si>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</si>
  <si>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</si>
  <si>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</si>
  <si>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</si>
  <si>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</si>
  <si>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</si>
  <si>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</si>
  <si>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</si>
  <si>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</si>
  <si>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</si>
  <si>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</si>
  <si>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</si>
  <si>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</si>
  <si>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</si>
  <si>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</si>
  <si>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</si>
  <si>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</si>
  <si>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</si>
  <si>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</si>
  <si>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</si>
  <si>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</si>
  <si>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</si>
  <si>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</si>
  <si>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</si>
  <si>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</si>
  <si>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</si>
  <si>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</si>
  <si>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</si>
  <si>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</si>
  <si>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</si>
  <si>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</si>
  <si>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</si>
  <si>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</si>
  <si>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</si>
  <si>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</si>
  <si>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</si>
  <si>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</si>
  <si>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</si>
  <si>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</si>
  <si>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</si>
  <si>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</si>
  <si>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</si>
  <si>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</si>
  <si>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</si>
  <si>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</si>
  <si>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</si>
  <si>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</si>
  <si>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</si>
  <si>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</si>
  <si>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</si>
  <si>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</si>
  <si>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</si>
  <si>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</si>
  <si>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</si>
  <si>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</si>
  <si>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</si>
  <si>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</si>
  <si>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</si>
  <si>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</si>
  <si>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</si>
  <si>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</si>
  <si>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</si>
  <si>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</si>
  <si>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</si>
  <si>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</si>
  <si>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</si>
  <si>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</si>
  <si>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</si>
  <si>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</si>
  <si>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</si>
  <si>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</si>
  <si>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</si>
  <si>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</si>
  <si>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</si>
  <si>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</si>
  <si>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</si>
  <si>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</si>
  <si>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</si>
  <si>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</si>
  <si>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</si>
  <si>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</si>
  <si>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</si>
  <si>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</si>
  <si>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</si>
  <si>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</si>
  <si>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</si>
  <si>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</si>
  <si>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</si>
  <si>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</si>
  <si>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</si>
  <si>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</si>
  <si>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</si>
  <si>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</si>
  <si>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</si>
  <si>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</si>
  <si>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</si>
  <si>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</si>
  <si>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</si>
  <si>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</si>
  <si>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</si>
  <si>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</si>
  <si>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</si>
  <si>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</si>
  <si>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</si>
  <si>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</si>
  <si>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</si>
  <si>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</si>
  <si>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</si>
  <si>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</si>
  <si>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</si>
  <si>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</si>
  <si>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</si>
  <si>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</si>
  <si>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</si>
  <si>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</si>
  <si>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</si>
  <si>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</si>
  <si>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</si>
  <si>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</si>
  <si>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</si>
  <si>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</si>
  <si>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</si>
  <si>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</si>
  <si>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</si>
  <si>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</si>
  <si>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</si>
  <si>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</si>
  <si>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</si>
  <si>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</si>
  <si>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</si>
  <si>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</si>
  <si>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</si>
  <si>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</si>
  <si>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</si>
  <si>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</si>
  <si>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</si>
  <si>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</si>
  <si>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</si>
  <si>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</si>
  <si>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</si>
  <si>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</si>
  <si>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</si>
  <si>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</si>
  <si>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</si>
  <si>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</si>
  <si>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</si>
  <si>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</si>
  <si>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</si>
  <si>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</si>
  <si>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</si>
  <si>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</si>
  <si>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</si>
  <si>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</si>
  <si>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</si>
  <si>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</si>
  <si>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</si>
  <si>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</si>
  <si>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</si>
  <si>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</si>
  <si>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</si>
  <si>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</si>
  <si>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</si>
  <si>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</si>
  <si>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</si>
  <si>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</si>
  <si>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</si>
  <si>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</si>
  <si>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</si>
  <si>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</si>
  <si>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</si>
  <si>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</si>
  <si>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</si>
  <si>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</si>
  <si>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</si>
  <si>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</si>
  <si>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</si>
  <si>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</si>
  <si>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</si>
  <si>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</si>
  <si>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</si>
  <si>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</si>
  <si>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</si>
  <si>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</si>
  <si>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</si>
  <si>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</si>
  <si>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</si>
  <si>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</si>
  <si>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</si>
  <si>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</si>
  <si>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</si>
  <si>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</si>
  <si>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</si>
  <si>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</si>
  <si>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</si>
  <si>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</si>
  <si>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</si>
  <si>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</si>
  <si>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</si>
  <si>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</si>
  <si>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</si>
  <si>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</si>
  <si>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</si>
  <si>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</si>
  <si>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</si>
  <si>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</si>
  <si>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</si>
  <si>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</si>
  <si>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</si>
  <si>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</si>
  <si>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</si>
  <si>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</si>
  <si>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</si>
  <si>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</si>
  <si>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</si>
  <si>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</si>
  <si>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</si>
  <si>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</si>
  <si>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</si>
  <si>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</si>
  <si>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</si>
  <si>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</si>
  <si>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</si>
  <si>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</si>
  <si>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</si>
  <si>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</si>
  <si>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</si>
  <si>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</si>
  <si>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</si>
  <si>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</si>
  <si>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</si>
  <si>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</si>
  <si>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</si>
  <si>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</si>
  <si>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</si>
  <si>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</si>
  <si>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</si>
  <si>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</si>
  <si>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</si>
  <si>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</si>
  <si>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</si>
  <si>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</si>
  <si>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</si>
  <si>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</si>
  <si>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</si>
  <si>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</si>
  <si>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</si>
  <si>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</si>
  <si>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</si>
  <si>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</si>
  <si>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</si>
  <si>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</si>
  <si>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</si>
  <si>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</si>
  <si>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</si>
  <si>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</si>
  <si>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</si>
  <si>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</si>
  <si>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</si>
  <si>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</si>
  <si>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</si>
  <si>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</si>
  <si>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</si>
  <si>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</si>
  <si>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</si>
  <si>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</si>
  <si>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</si>
  <si>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</si>
  <si>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</si>
  <si>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</si>
  <si>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</si>
  <si>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</si>
  <si>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</si>
  <si>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</si>
  <si>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</si>
  <si>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</si>
  <si>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</si>
  <si>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</si>
  <si>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</si>
  <si>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</si>
  <si>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</si>
  <si>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</si>
  <si>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</si>
  <si>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</si>
  <si>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</si>
  <si>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</si>
  <si>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</si>
  <si>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</si>
  <si>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</si>
  <si>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</si>
  <si>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</si>
  <si>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</si>
  <si>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</si>
  <si>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</si>
  <si>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</si>
  <si>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</si>
  <si>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</si>
  <si>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</si>
  <si>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</si>
  <si>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</si>
  <si>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</si>
  <si>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</si>
  <si>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</si>
  <si>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</si>
  <si>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</si>
  <si>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</si>
  <si>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</si>
  <si>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</si>
  <si>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</si>
  <si>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</si>
  <si>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</si>
  <si>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</si>
  <si>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</si>
  <si>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</si>
  <si>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</si>
  <si>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</si>
  <si>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</si>
  <si>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</si>
  <si>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</si>
  <si>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</si>
  <si>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</si>
  <si>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</si>
  <si>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</si>
  <si>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</si>
  <si>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</si>
  <si>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</si>
  <si>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</si>
  <si>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</si>
  <si>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</si>
  <si>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</si>
  <si>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</si>
  <si>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</si>
  <si>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</si>
  <si>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</si>
  <si>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</si>
  <si>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</si>
  <si>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</si>
  <si>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</si>
  <si>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</si>
  <si>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</si>
  <si>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</si>
  <si>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</si>
  <si>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</si>
  <si>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</si>
  <si>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</si>
  <si>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</si>
  <si>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</si>
  <si>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</si>
  <si>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</si>
  <si>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</si>
  <si>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</si>
  <si>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</si>
  <si>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</si>
  <si>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</si>
  <si>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</si>
  <si>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</si>
  <si>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</si>
  <si>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</si>
  <si>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</si>
  <si>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</si>
  <si>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</si>
  <si>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</si>
  <si>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</si>
  <si>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</si>
  <si>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</si>
  <si>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</si>
  <si>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</si>
  <si>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</si>
  <si>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</si>
  <si>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</si>
  <si>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</si>
  <si>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</si>
  <si>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</si>
  <si>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</si>
  <si>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</si>
  <si>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</si>
  <si>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</si>
  <si>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</si>
  <si>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</si>
  <si>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</si>
  <si>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</si>
  <si>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</si>
  <si>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</si>
  <si>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</si>
  <si>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</si>
  <si>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</si>
  <si>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</si>
  <si>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</si>
  <si>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</si>
  <si>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</si>
  <si>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</si>
  <si>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</si>
  <si>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</si>
  <si>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</si>
  <si>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</si>
  <si>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</si>
  <si>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</si>
  <si>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</si>
  <si>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</si>
  <si>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</si>
  <si>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</si>
  <si>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</si>
  <si>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</si>
  <si>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</si>
  <si>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</si>
  <si>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</si>
  <si>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</si>
  <si>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</si>
  <si>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</si>
  <si>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</si>
  <si>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</si>
  <si>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</si>
  <si>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</si>
  <si>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</si>
  <si>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</si>
  <si>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</si>
  <si>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</si>
  <si>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</si>
  <si>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</si>
  <si>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</si>
  <si>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</si>
  <si>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</si>
  <si>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</si>
  <si>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</si>
  <si>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</si>
  <si>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</si>
  <si>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</si>
  <si>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</si>
  <si>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</si>
  <si>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</si>
  <si>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</si>
  <si>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</si>
  <si>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</si>
  <si>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</si>
  <si>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</si>
  <si>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</si>
  <si>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</si>
  <si>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</si>
  <si>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</si>
  <si>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</si>
  <si>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</si>
  <si>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</si>
  <si>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</si>
  <si>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</si>
  <si>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</si>
  <si>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</si>
  <si>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</si>
  <si>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</si>
  <si>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</si>
  <si>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</si>
  <si>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</si>
  <si>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</si>
  <si>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</si>
  <si>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</si>
  <si>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</si>
  <si>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</si>
  <si>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</si>
  <si>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</si>
  <si>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</si>
  <si>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</si>
  <si>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</si>
  <si>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</si>
  <si>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</si>
  <si>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</si>
  <si>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</si>
  <si>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</si>
  <si>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</si>
  <si>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</si>
  <si>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</si>
  <si>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</si>
  <si>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</si>
  <si>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</si>
  <si>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</si>
  <si>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</si>
  <si>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</si>
  <si>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</si>
  <si>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</si>
  <si>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</si>
  <si>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</si>
  <si>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</si>
  <si>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</si>
  <si>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</si>
  <si>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</si>
  <si>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</si>
  <si>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</si>
  <si>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</si>
  <si>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</si>
  <si>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</si>
  <si>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</si>
  <si>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</si>
  <si>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</si>
  <si>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</si>
  <si>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</si>
  <si>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</si>
  <si>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</si>
  <si>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</si>
  <si>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</si>
  <si>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</si>
  <si>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</si>
  <si>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</si>
  <si>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</si>
  <si>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</si>
  <si>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</si>
  <si>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</si>
  <si>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</si>
  <si>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</si>
  <si>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</si>
  <si>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</si>
  <si>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</si>
  <si>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</si>
  <si>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</si>
  <si>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</si>
  <si>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</si>
  <si>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</si>
  <si>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</si>
  <si>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</si>
  <si>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</si>
  <si>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</si>
  <si>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</si>
  <si>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</si>
  <si>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</si>
  <si>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</si>
  <si>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</si>
  <si>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</si>
  <si>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</si>
  <si>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</si>
  <si>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</si>
  <si>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</si>
  <si>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</si>
  <si>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</si>
  <si>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</si>
  <si>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</si>
  <si>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</si>
  <si>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</si>
  <si>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</si>
  <si>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</si>
  <si>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</si>
  <si>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</si>
  <si>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</si>
  <si>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</si>
  <si>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</si>
  <si>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</si>
  <si>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</si>
  <si>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</si>
  <si>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</si>
  <si>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</si>
  <si>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</si>
  <si>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</si>
  <si>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</si>
  <si>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</si>
  <si>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</si>
  <si>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</si>
  <si>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</si>
  <si>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</si>
  <si>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</si>
  <si>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</si>
  <si>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</si>
  <si>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</si>
  <si>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</si>
  <si>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</si>
  <si>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</si>
  <si>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</si>
  <si>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</si>
  <si>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</si>
  <si>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</si>
  <si>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</si>
  <si>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</si>
  <si>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</si>
  <si>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</si>
  <si>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</si>
  <si>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</si>
  <si>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</si>
  <si>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</si>
  <si>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</si>
  <si>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</si>
  <si>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</si>
  <si>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</si>
  <si>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</si>
  <si>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</si>
  <si>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</si>
  <si>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</si>
  <si>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</si>
  <si>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</si>
  <si>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</si>
  <si>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</si>
  <si>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</si>
  <si>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</si>
  <si>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</si>
  <si>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</si>
  <si>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</si>
  <si>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</si>
  <si>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</si>
  <si>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</si>
  <si>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</si>
  <si>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</si>
  <si>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</si>
  <si>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</si>
  <si>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</si>
  <si>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</si>
  <si>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</si>
  <si>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</si>
  <si>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</si>
  <si>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</si>
  <si>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</si>
  <si>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</si>
  <si>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</si>
  <si>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</si>
  <si>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</si>
  <si>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</si>
  <si>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</si>
  <si>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</si>
  <si>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</si>
  <si>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</si>
  <si>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</si>
  <si>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</si>
  <si>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</si>
  <si>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</si>
  <si>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</si>
  <si>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</si>
  <si>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</si>
  <si>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</si>
  <si>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</si>
  <si>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</si>
  <si>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</si>
  <si>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</si>
  <si>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</si>
  <si>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</si>
  <si>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</si>
  <si>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</si>
  <si>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</si>
  <si>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</si>
  <si>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</si>
  <si>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</si>
  <si>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</si>
  <si>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</si>
  <si>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</si>
  <si>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</si>
  <si>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</si>
  <si>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</si>
  <si>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</si>
  <si>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</si>
  <si>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</si>
  <si>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</si>
  <si>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</si>
  <si>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</si>
  <si>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</si>
  <si>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</si>
  <si>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</si>
  <si>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</si>
  <si>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</si>
  <si>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</si>
  <si>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</si>
  <si>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</si>
  <si>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</si>
  <si>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</si>
  <si>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</si>
  <si>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</si>
  <si>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</si>
  <si>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</si>
  <si>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</si>
  <si>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</si>
  <si>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</si>
  <si>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</si>
  <si>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</si>
  <si>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</si>
  <si>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</si>
  <si>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</si>
  <si>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</si>
  <si>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</si>
  <si>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</si>
  <si>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</si>
  <si>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</si>
  <si>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</si>
  <si>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</si>
  <si>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</si>
  <si>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</si>
  <si>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</si>
  <si>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</si>
  <si>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</si>
  <si>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</si>
  <si>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</si>
  <si>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</si>
  <si>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</si>
  <si>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</si>
  <si>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</si>
  <si>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</si>
  <si>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</si>
  <si>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</si>
  <si>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</si>
  <si>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</si>
  <si>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</si>
  <si>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</si>
  <si>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</si>
  <si>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</si>
  <si>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</si>
  <si>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</si>
  <si>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</si>
  <si>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</si>
  <si>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</si>
  <si>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</si>
  <si>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</si>
  <si>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</si>
  <si>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</si>
  <si>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</si>
  <si>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</si>
  <si>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</si>
  <si>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</si>
  <si>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</si>
  <si>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</si>
  <si>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</si>
  <si>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</si>
  <si>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</si>
  <si>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</si>
  <si>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</si>
  <si>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</si>
  <si>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</si>
  <si>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</si>
  <si>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</si>
  <si>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</si>
  <si>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</si>
  <si>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</si>
  <si>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</si>
  <si>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</si>
  <si>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</si>
  <si>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</si>
  <si>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</si>
  <si>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</si>
  <si>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</si>
  <si>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</si>
  <si>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</si>
  <si>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</si>
  <si>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</si>
  <si>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</si>
  <si>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</si>
  <si>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</si>
  <si>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</si>
  <si>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</si>
  <si>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</si>
  <si>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</si>
  <si>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</si>
  <si>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</si>
  <si>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</si>
  <si>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</si>
  <si>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</si>
  <si>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</si>
  <si>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</si>
  <si>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</si>
  <si>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</si>
  <si>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</si>
  <si>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</si>
  <si>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</si>
  <si>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</si>
  <si>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</si>
  <si>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</si>
  <si>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</si>
  <si>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</si>
  <si>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</si>
  <si>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</si>
  <si>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</si>
  <si>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</si>
  <si>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</si>
  <si>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</si>
  <si>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</si>
  <si>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</si>
  <si>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</si>
  <si>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</si>
  <si>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</si>
  <si>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</si>
  <si>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</si>
  <si>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</si>
  <si>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</si>
  <si>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</si>
  <si>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</si>
  <si>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</si>
  <si>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</si>
  <si>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</si>
  <si>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</si>
  <si>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</si>
  <si>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</si>
  <si>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</si>
  <si>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</si>
  <si>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</si>
  <si>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</si>
  <si>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</si>
  <si>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</si>
  <si>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</si>
  <si>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</si>
  <si>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</si>
  <si>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</si>
  <si>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</si>
  <si>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</si>
  <si>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</si>
  <si>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</si>
  <si>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</si>
  <si>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</si>
  <si>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</si>
  <si>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</si>
  <si>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</si>
  <si>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</si>
  <si>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</si>
  <si>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</si>
  <si>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</si>
  <si>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</si>
  <si>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</si>
  <si>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</si>
  <si>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</si>
  <si>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</si>
  <si>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</si>
  <si>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</si>
  <si>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</si>
  <si>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</si>
  <si>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</si>
  <si>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</si>
  <si>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</si>
  <si>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</si>
  <si>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</si>
  <si>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</si>
  <si>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</si>
  <si>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</si>
  <si>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</si>
  <si>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</si>
  <si>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</si>
  <si>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</si>
  <si>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</si>
  <si>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</si>
  <si>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</si>
  <si>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</si>
  <si>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</si>
  <si>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</si>
  <si>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</si>
  <si>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</si>
  <si>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</si>
  <si>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</si>
  <si>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</si>
  <si>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</si>
  <si>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</si>
  <si>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</si>
  <si>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</si>
  <si>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</si>
  <si>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</si>
  <si>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</si>
  <si>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</si>
  <si>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</si>
  <si>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</si>
  <si>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</si>
  <si>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</si>
  <si>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</si>
  <si>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</si>
  <si>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</si>
  <si>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</si>
  <si>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</si>
  <si>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</si>
  <si>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</si>
  <si>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</si>
  <si>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</si>
  <si>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</si>
  <si>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</si>
  <si>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</si>
  <si>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</si>
  <si>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</si>
  <si>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</si>
  <si>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</si>
  <si>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</si>
  <si>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</si>
  <si>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</si>
  <si>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</si>
  <si>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</si>
  <si>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</si>
  <si>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</si>
  <si>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</si>
  <si>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</si>
  <si>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</si>
  <si>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</si>
  <si>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</si>
  <si>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</si>
  <si>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</si>
  <si>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</si>
  <si>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</si>
  <si>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</si>
  <si>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</si>
  <si>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</si>
  <si>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</si>
  <si>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</si>
  <si>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</si>
  <si>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</si>
  <si>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</si>
  <si>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</si>
  <si>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</si>
  <si>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</si>
  <si>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</si>
  <si>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</si>
  <si>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</si>
  <si>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</si>
  <si>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</si>
  <si>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</si>
  <si>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</si>
  <si>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</si>
  <si>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</si>
  <si>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</si>
  <si>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</si>
  <si>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</si>
  <si>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</si>
  <si>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</si>
  <si>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</si>
  <si>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</si>
  <si>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</si>
  <si>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</si>
  <si>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</si>
  <si>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</si>
  <si>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</si>
  <si>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</si>
  <si>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</si>
  <si>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</si>
  <si>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</si>
  <si>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</si>
  <si>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</si>
  <si>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</si>
  <si>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</si>
  <si>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</si>
  <si>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</si>
  <si>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</si>
  <si>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</si>
  <si>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</si>
  <si>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</si>
  <si>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</si>
  <si>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</si>
  <si>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</si>
  <si>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</si>
  <si>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</si>
  <si>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</si>
  <si>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</si>
  <si>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</si>
  <si>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</si>
  <si>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</si>
  <si>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</si>
  <si>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</si>
  <si>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</si>
  <si>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</si>
  <si>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</si>
  <si>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</si>
  <si>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</si>
  <si>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</si>
  <si>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</si>
  <si>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</si>
  <si>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</si>
  <si>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</si>
  <si>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</si>
  <si>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</si>
  <si>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</si>
  <si>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</si>
  <si>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</si>
  <si>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</si>
  <si>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</si>
  <si>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</si>
  <si>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</si>
  <si>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</si>
  <si>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</si>
  <si>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</si>
  <si>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</si>
  <si>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</si>
  <si>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</si>
  <si>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</si>
  <si>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</si>
  <si>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</si>
  <si>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</si>
  <si>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</si>
  <si>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</si>
  <si>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</si>
  <si>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</si>
  <si>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</si>
  <si>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</si>
  <si>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</si>
  <si>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</si>
  <si>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</si>
  <si>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</si>
  <si>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</si>
  <si>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</si>
  <si>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</si>
  <si>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</si>
  <si>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</si>
  <si>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</si>
  <si>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</si>
  <si>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</si>
  <si>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</si>
  <si>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</si>
  <si>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</si>
  <si>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</si>
  <si>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</si>
  <si>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</si>
  <si>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</si>
  <si>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</si>
  <si>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</si>
  <si>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</si>
  <si>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</si>
  <si>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</si>
  <si>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</si>
  <si>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</si>
  <si>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</si>
  <si>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</si>
  <si>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</si>
  <si>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</si>
  <si>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</si>
  <si>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</si>
  <si>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</si>
  <si>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</si>
  <si>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</si>
  <si>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</si>
  <si>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</si>
  <si>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</si>
  <si>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</si>
  <si>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</si>
  <si>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</si>
  <si>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</si>
  <si>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</si>
  <si>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</si>
  <si>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</si>
  <si>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</si>
  <si>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</si>
  <si>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</si>
  <si>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</si>
  <si>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</si>
  <si>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</si>
  <si>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</si>
  <si>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</si>
  <si>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</si>
  <si>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</si>
  <si>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</si>
  <si>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</si>
  <si>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</si>
  <si>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</si>
  <si>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</si>
  <si>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</si>
  <si>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</si>
  <si>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</si>
  <si>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</si>
  <si>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</si>
  <si>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</si>
  <si>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</si>
  <si>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</si>
  <si>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</si>
  <si>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</si>
  <si>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</si>
  <si>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</si>
  <si>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</si>
  <si>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</si>
  <si>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</si>
  <si>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</si>
  <si>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</si>
  <si>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</si>
  <si>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</si>
  <si>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</si>
  <si>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</si>
  <si>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</si>
  <si>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</si>
  <si>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</si>
  <si>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</si>
  <si>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</si>
  <si>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</si>
  <si>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</si>
  <si>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</si>
  <si>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</si>
  <si>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</si>
  <si>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</si>
  <si>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</si>
  <si>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</si>
  <si>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</si>
  <si>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</si>
  <si>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</si>
  <si>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</si>
  <si>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</si>
  <si>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</si>
  <si>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</si>
  <si>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</si>
  <si>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</si>
  <si>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</si>
  <si>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</si>
  <si>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</si>
  <si>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</si>
  <si>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</si>
  <si>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</si>
  <si>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</si>
  <si>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</si>
  <si>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</si>
  <si>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</si>
  <si>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</si>
  <si>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</si>
  <si>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</si>
  <si>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</si>
  <si>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</si>
  <si>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</si>
  <si>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</si>
  <si>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</si>
  <si>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</si>
  <si>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</si>
  <si>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</si>
  <si>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</si>
  <si>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</si>
  <si>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</si>
  <si>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</si>
  <si>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</si>
  <si>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</si>
  <si>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</si>
  <si>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</si>
  <si>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</si>
  <si>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</si>
  <si>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</si>
  <si>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</si>
  <si>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</si>
  <si>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</si>
  <si>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</si>
  <si>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</si>
  <si>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</si>
  <si>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</si>
  <si>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</si>
  <si>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</si>
  <si>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</si>
  <si>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</si>
  <si>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</si>
  <si>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</si>
  <si>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</si>
  <si>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</si>
  <si>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</si>
  <si>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</si>
  <si>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</si>
  <si>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</si>
  <si>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</si>
  <si>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</si>
  <si>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</si>
  <si>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</si>
  <si>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</si>
  <si>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</si>
  <si>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</si>
  <si>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</si>
  <si>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</si>
  <si>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</si>
  <si>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</si>
  <si>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</si>
  <si>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</si>
  <si>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</si>
  <si>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</si>
  <si>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</si>
  <si>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</si>
  <si>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</si>
  <si>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</si>
  <si>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</si>
  <si>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</si>
  <si>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</si>
  <si>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</si>
  <si>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</si>
  <si>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</si>
  <si>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</si>
  <si>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</si>
  <si>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</si>
  <si>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</si>
  <si>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</si>
  <si>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</si>
  <si>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</si>
  <si>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</si>
  <si>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</si>
  <si>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</si>
  <si>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</si>
  <si>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</si>
  <si>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</si>
  <si>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</si>
  <si>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</si>
  <si>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</si>
  <si>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</si>
  <si>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</si>
  <si>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</si>
  <si>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</si>
  <si>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</si>
  <si>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</si>
  <si>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</si>
  <si>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</si>
  <si>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</si>
  <si>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</si>
  <si>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</si>
  <si>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</si>
  <si>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</si>
  <si>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</si>
  <si>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</si>
  <si>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</si>
  <si>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</si>
  <si>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</si>
  <si>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</si>
  <si>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</si>
  <si>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</si>
  <si>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</si>
  <si>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</si>
  <si>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</si>
  <si>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</si>
  <si>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</si>
  <si>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</si>
  <si>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</si>
  <si>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</si>
  <si>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</si>
  <si>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</si>
  <si>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</si>
  <si>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</si>
  <si>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</si>
  <si>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</si>
  <si>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</si>
  <si>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</si>
  <si>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</si>
  <si>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</si>
  <si>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</si>
  <si>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</si>
  <si>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</si>
  <si>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</si>
  <si>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</si>
  <si>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</si>
  <si>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</si>
  <si>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</si>
  <si>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</si>
  <si>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</si>
  <si>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</si>
  <si>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</si>
  <si>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</si>
  <si>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</si>
  <si>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</si>
  <si>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</si>
  <si>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</si>
  <si>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</si>
  <si>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</si>
  <si>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</si>
  <si>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</si>
  <si>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</si>
  <si>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</si>
  <si>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</si>
  <si>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</si>
  <si>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</si>
  <si>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</si>
  <si>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</si>
  <si>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</si>
  <si>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</si>
  <si>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</si>
  <si>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</si>
  <si>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</si>
  <si>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</si>
  <si>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</si>
  <si>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</si>
  <si>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</si>
  <si>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</si>
  <si>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</si>
  <si>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</si>
  <si>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</si>
  <si>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</si>
  <si>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</si>
  <si>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</si>
  <si>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</si>
  <si>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</si>
  <si>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</si>
  <si>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</si>
  <si>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</si>
  <si>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</si>
  <si>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</si>
  <si>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</si>
  <si>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</si>
  <si>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</si>
  <si>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</si>
  <si>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</si>
  <si>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</si>
  <si>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</si>
  <si>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</si>
  <si>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</si>
  <si>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</si>
  <si>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</si>
  <si>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</si>
  <si>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</si>
  <si>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</si>
  <si>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</si>
  <si>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</si>
  <si>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</si>
  <si>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</si>
  <si>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</si>
  <si>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</si>
  <si>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</si>
  <si>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</si>
  <si>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</si>
  <si>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</si>
  <si>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</si>
  <si>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</si>
  <si>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</si>
  <si>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</si>
  <si>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</si>
  <si>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</si>
  <si>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</si>
  <si>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</si>
  <si>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</si>
  <si>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</si>
  <si>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</si>
  <si>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</si>
  <si>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</si>
  <si>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</si>
  <si>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</si>
  <si>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</si>
  <si>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</si>
  <si>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</si>
  <si>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</si>
  <si>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</si>
  <si>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</si>
  <si>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</si>
  <si>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</si>
  <si>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</si>
  <si>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</si>
  <si>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</si>
  <si>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</si>
  <si>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</si>
  <si>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</si>
  <si>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</si>
  <si>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</si>
  <si>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</si>
  <si>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</si>
  <si>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</si>
  <si>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</si>
  <si>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</si>
  <si>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</si>
  <si>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</si>
  <si>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</si>
  <si>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</si>
  <si>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</si>
  <si>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</si>
  <si>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</si>
  <si>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</si>
  <si>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</si>
  <si>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</si>
  <si>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</si>
  <si>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</si>
  <si>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</si>
  <si>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</si>
  <si>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</si>
  <si>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</si>
  <si>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</si>
  <si>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</si>
  <si>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</si>
  <si>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</si>
  <si>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</si>
  <si>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</si>
  <si>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</si>
  <si>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</si>
  <si>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</si>
  <si>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</si>
  <si>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</si>
  <si>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</si>
  <si>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</si>
  <si>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</si>
  <si>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</si>
  <si>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</si>
  <si>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</si>
  <si>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</si>
  <si>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</si>
  <si>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</si>
  <si>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</si>
  <si>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</si>
  <si>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</si>
  <si>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</si>
  <si>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</si>
  <si>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</si>
  <si>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</si>
  <si>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</si>
  <si>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</si>
  <si>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</si>
  <si>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</si>
  <si>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</si>
  <si>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</si>
  <si>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</si>
  <si>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</si>
  <si>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</si>
  <si>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</si>
  <si>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</si>
  <si>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</si>
  <si>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</si>
  <si>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</si>
  <si>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</si>
  <si>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</si>
  <si>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</si>
  <si>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</si>
  <si>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</si>
  <si>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</si>
  <si>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</si>
  <si>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</si>
  <si>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</si>
  <si>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</si>
  <si>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</si>
  <si>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</si>
  <si>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</si>
  <si>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</si>
  <si>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</si>
  <si>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</si>
  <si>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</si>
  <si>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</si>
  <si>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</si>
  <si>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</si>
  <si>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</si>
  <si>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</si>
  <si>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</si>
  <si>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</si>
  <si>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</si>
  <si>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</si>
  <si>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</si>
  <si>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</si>
  <si>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</si>
  <si>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</si>
  <si>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</si>
  <si>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</si>
  <si>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</si>
  <si>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</si>
  <si>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</si>
  <si>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</si>
  <si>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</si>
  <si>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</si>
  <si>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</si>
  <si>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</si>
  <si>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</si>
  <si>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</si>
  <si>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</si>
  <si>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</si>
  <si>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</si>
  <si>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</si>
  <si>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</si>
  <si>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</si>
  <si>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</si>
  <si>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</si>
  <si>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</si>
  <si>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</si>
  <si>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</si>
  <si>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</si>
  <si>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</si>
  <si>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</si>
  <si>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</si>
  <si>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</si>
  <si>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</si>
  <si>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</si>
  <si>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</si>
  <si>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</si>
  <si>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</si>
  <si>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</si>
  <si>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</si>
  <si>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</si>
  <si>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</si>
  <si>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</si>
  <si>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</si>
  <si>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</si>
  <si>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</si>
  <si>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</si>
  <si>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</si>
  <si>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</si>
  <si>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</si>
  <si>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</si>
  <si>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</si>
  <si>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</si>
  <si>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</si>
  <si>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</si>
  <si>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</si>
  <si>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</si>
  <si>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</si>
  <si>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</si>
  <si>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</si>
  <si>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</si>
  <si>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</si>
  <si>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</si>
  <si>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</si>
  <si>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</si>
  <si>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</si>
  <si>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</si>
  <si>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</si>
  <si>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</si>
  <si>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</si>
  <si>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</si>
  <si>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</si>
  <si>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</si>
  <si>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</si>
  <si>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</si>
  <si>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</si>
  <si>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</si>
  <si>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</si>
  <si>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</si>
  <si>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</si>
  <si>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</si>
  <si>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</si>
  <si>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</si>
  <si>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</si>
  <si>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</si>
  <si>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</si>
  <si>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</si>
  <si>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</si>
  <si>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</si>
  <si>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</si>
  <si>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</si>
  <si>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</si>
  <si>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</si>
  <si>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</si>
  <si>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</si>
  <si>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</si>
  <si>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</si>
  <si>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</si>
  <si>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</si>
  <si>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</si>
  <si>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</si>
  <si>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</si>
  <si>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</si>
  <si>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</si>
  <si>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</si>
  <si>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</si>
  <si>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</si>
  <si>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</si>
  <si>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</si>
  <si>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</si>
  <si>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</si>
  <si>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</si>
  <si>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</si>
  <si>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</si>
  <si>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</si>
  <si>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</si>
  <si>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</si>
  <si>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</si>
  <si>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</si>
  <si>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</si>
  <si>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</si>
  <si>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</si>
  <si>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</si>
  <si>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</si>
  <si>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</si>
  <si>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</si>
  <si>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</si>
  <si>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</si>
  <si>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</si>
  <si>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</si>
  <si>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</si>
  <si>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</si>
  <si>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</si>
  <si>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</si>
  <si>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</si>
  <si>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</si>
  <si>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</si>
  <si>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</si>
  <si>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</si>
  <si>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</si>
  <si>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</si>
  <si>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</si>
  <si>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</si>
  <si>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</si>
  <si>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</si>
  <si>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</si>
  <si>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</si>
  <si>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</si>
  <si>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</si>
  <si>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</si>
  <si>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</si>
  <si>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</si>
  <si>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</si>
  <si>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</si>
  <si>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</si>
  <si>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</si>
  <si>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</si>
  <si>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</si>
  <si>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</si>
  <si>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</si>
  <si>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</si>
  <si>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</si>
  <si>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</si>
  <si>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</si>
  <si>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</si>
  <si>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</si>
  <si>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</si>
  <si>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</si>
  <si>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</si>
  <si>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</si>
  <si>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</si>
  <si>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</si>
  <si>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</si>
  <si>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</si>
  <si>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</si>
  <si>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</si>
  <si>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</si>
  <si>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</si>
  <si>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</si>
  <si>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</si>
  <si>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</si>
  <si>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</si>
  <si>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</si>
  <si>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</si>
  <si>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</si>
  <si>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</si>
  <si>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</si>
  <si>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</si>
  <si>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</si>
  <si>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</si>
  <si>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</si>
  <si>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</si>
  <si>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</si>
  <si>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</si>
  <si>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</si>
  <si>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</si>
  <si>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</si>
  <si>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</si>
  <si>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</si>
  <si>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</si>
  <si>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</si>
  <si>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</si>
  <si>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</si>
  <si>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</si>
  <si>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</si>
  <si>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</si>
  <si>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</si>
  <si>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</si>
  <si>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</si>
  <si>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</si>
  <si>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</si>
  <si>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</si>
  <si>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</si>
  <si>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</si>
  <si>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</si>
  <si>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</si>
  <si>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</si>
  <si>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</si>
  <si>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</si>
  <si>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</si>
  <si>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</si>
  <si>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</si>
  <si>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</si>
  <si>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</si>
  <si>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</si>
  <si>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</si>
  <si>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</si>
  <si>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</si>
  <si>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</si>
  <si>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</si>
  <si>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</si>
  <si>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</si>
  <si>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</si>
  <si>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</si>
  <si>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</si>
  <si>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</si>
  <si>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</si>
  <si>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</si>
  <si>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</si>
  <si>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</si>
  <si>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</si>
  <si>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</si>
  <si>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</si>
  <si>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</si>
  <si>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</si>
  <si>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</si>
  <si>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</si>
  <si>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</si>
  <si>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</si>
  <si>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</si>
  <si>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</si>
  <si>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</si>
  <si>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</si>
  <si>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</si>
  <si>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</si>
  <si>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</si>
  <si>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</si>
  <si>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</si>
  <si>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</si>
  <si>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</si>
  <si>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</si>
  <si>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</si>
  <si>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</si>
  <si>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</si>
  <si>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</si>
  <si>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</si>
  <si>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</si>
  <si>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</si>
  <si>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</si>
  <si>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</si>
  <si>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</si>
  <si>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</si>
  <si>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</si>
  <si>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</si>
  <si>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</si>
  <si>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</si>
  <si>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</si>
  <si>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</si>
  <si>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</si>
  <si>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</si>
  <si>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</si>
  <si>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</si>
  <si>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</si>
  <si>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</si>
  <si>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</si>
  <si>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</si>
  <si>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</si>
  <si>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</si>
  <si>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</si>
  <si>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</si>
  <si>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</si>
  <si>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</si>
  <si>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</si>
  <si>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</si>
  <si>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</si>
  <si>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</si>
  <si>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</si>
  <si>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</si>
  <si>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</si>
  <si>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</si>
  <si>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</si>
  <si>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</si>
  <si>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</si>
  <si>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</si>
  <si>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</si>
  <si>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</si>
  <si>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</si>
  <si>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</si>
  <si>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</si>
  <si>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</si>
  <si>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</si>
  <si>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</si>
  <si>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</si>
  <si>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</si>
  <si>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</si>
  <si>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</si>
  <si>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</si>
  <si>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</si>
  <si>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</si>
  <si>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</si>
  <si>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</si>
  <si>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</si>
  <si>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</si>
  <si>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</si>
  <si>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</si>
  <si>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</si>
  <si>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</si>
  <si>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</si>
  <si>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</si>
  <si>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</si>
  <si>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</si>
  <si>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</si>
  <si>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</si>
  <si>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</si>
  <si>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</si>
  <si>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</si>
  <si>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</si>
  <si>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</si>
  <si>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</si>
  <si>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</si>
  <si>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</si>
  <si>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</si>
  <si>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</si>
  <si>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</si>
  <si>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</si>
  <si>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</si>
  <si>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</si>
  <si>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</si>
  <si>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</si>
  <si>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</si>
  <si>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</si>
  <si>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</si>
  <si>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</si>
  <si>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</si>
  <si>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</si>
  <si>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</si>
  <si>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</si>
  <si>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</si>
  <si>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</si>
  <si>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</si>
  <si>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</si>
  <si>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</si>
  <si>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</si>
  <si>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</si>
  <si>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</si>
  <si>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</si>
  <si>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</si>
  <si>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</si>
  <si>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</si>
  <si>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</si>
  <si>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</si>
  <si>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</si>
  <si>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</si>
  <si>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</si>
  <si>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</si>
  <si>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</si>
  <si>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</si>
  <si>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</si>
  <si>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</si>
  <si>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</si>
  <si>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</si>
  <si>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</si>
  <si>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</si>
  <si>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</si>
  <si>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</si>
  <si>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</si>
  <si>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</si>
  <si>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</si>
  <si>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</si>
  <si>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</si>
  <si>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</si>
  <si>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</si>
  <si>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</si>
  <si>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</si>
  <si>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</si>
  <si>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</si>
  <si>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</si>
  <si>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</si>
  <si>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</si>
  <si>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</si>
  <si>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</si>
  <si>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</si>
  <si>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</si>
  <si>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</si>
  <si>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</si>
  <si>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</si>
  <si>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</si>
  <si>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</si>
  <si>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</si>
  <si>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</si>
  <si>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</si>
  <si>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</si>
  <si>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</si>
  <si>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</si>
  <si>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</si>
  <si>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</si>
  <si>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</si>
  <si>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</si>
  <si>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</si>
  <si>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</si>
  <si>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</si>
  <si>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</si>
  <si>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</si>
  <si>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</si>
  <si>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</si>
  <si>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</si>
  <si>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</si>
  <si>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</si>
  <si>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</si>
  <si>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</si>
  <si>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</si>
  <si>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</si>
  <si>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</si>
  <si>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</si>
  <si>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</si>
  <si>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</si>
  <si>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</si>
  <si>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</si>
  <si>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</si>
  <si>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</si>
  <si>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</si>
  <si>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</si>
  <si>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</si>
  <si>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</si>
  <si>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</si>
  <si>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</si>
  <si>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</si>
  <si>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</si>
  <si>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</si>
  <si>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</si>
  <si>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</si>
  <si>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</si>
  <si>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</si>
  <si>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</si>
  <si>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</si>
  <si>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</si>
  <si>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</si>
  <si>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</si>
  <si>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</si>
  <si>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</si>
  <si>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</si>
  <si>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</si>
  <si>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</si>
  <si>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</si>
  <si>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</si>
  <si>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</si>
  <si>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</si>
  <si>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</si>
  <si>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</si>
  <si>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</si>
  <si>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</si>
  <si>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</si>
  <si>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</si>
  <si>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</si>
  <si>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</si>
  <si>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</si>
  <si>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</si>
  <si>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</si>
  <si>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</si>
  <si>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</si>
  <si>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</si>
  <si>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</si>
  <si>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</si>
  <si>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</si>
  <si>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</si>
  <si>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</si>
  <si>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</si>
  <si>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</si>
  <si>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</si>
  <si>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</si>
  <si>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</si>
  <si>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</si>
  <si>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</si>
  <si>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</si>
  <si>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</si>
  <si>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</si>
  <si>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</si>
  <si>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</si>
  <si>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</si>
  <si>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</si>
  <si>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</si>
  <si>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</si>
  <si>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</si>
  <si>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</si>
  <si>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</si>
  <si>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</si>
  <si>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</si>
  <si>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</si>
  <si>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</si>
  <si>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</si>
  <si>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</si>
  <si>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</si>
  <si>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</si>
  <si>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</si>
  <si>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</si>
  <si>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</si>
  <si>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</si>
  <si>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</si>
  <si>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</si>
  <si>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</si>
  <si>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</si>
  <si>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</si>
  <si>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</si>
  <si>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</si>
  <si>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</si>
  <si>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</si>
  <si>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</si>
  <si>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</si>
  <si>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</si>
  <si>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</si>
  <si>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</si>
  <si>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</si>
  <si>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</si>
  <si>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</si>
  <si>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</si>
  <si>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</si>
  <si>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</si>
  <si>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</si>
  <si>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</si>
  <si>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</si>
  <si>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</si>
  <si>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</si>
  <si>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</si>
  <si>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</si>
  <si>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</si>
  <si>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</si>
  <si>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</si>
  <si>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</si>
  <si>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</si>
  <si>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</si>
  <si>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</si>
  <si>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</si>
  <si>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</si>
  <si>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</si>
  <si>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</si>
  <si>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</si>
  <si>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</si>
  <si>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</si>
  <si>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</si>
  <si>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</si>
  <si>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</si>
  <si>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</si>
  <si>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</si>
  <si>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</si>
  <si>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</si>
  <si>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</si>
  <si>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</si>
  <si>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</si>
  <si>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</si>
  <si>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</si>
  <si>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</si>
  <si>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</si>
  <si>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</si>
  <si>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</si>
  <si>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</si>
  <si>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</si>
  <si>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</si>
  <si>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</si>
  <si>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</si>
  <si>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</si>
  <si>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</si>
  <si>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</si>
  <si>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</si>
  <si>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</si>
  <si>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</si>
  <si>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</si>
  <si>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</si>
  <si>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</si>
  <si>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</si>
  <si>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</si>
  <si>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</si>
  <si>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</si>
  <si>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</si>
  <si>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</si>
  <si>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</si>
  <si>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</si>
  <si>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</si>
  <si>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</si>
  <si>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</si>
  <si>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</si>
  <si>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</si>
  <si>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</si>
  <si>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</si>
  <si>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</si>
  <si>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</si>
  <si>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</si>
  <si>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</si>
  <si>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</si>
  <si>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</si>
  <si>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</si>
  <si>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</si>
  <si>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</si>
  <si>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</si>
  <si>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</si>
  <si>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</si>
  <si>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</si>
  <si>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</si>
  <si>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</si>
  <si>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</si>
  <si>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</si>
  <si>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</si>
  <si>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</si>
  <si>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</si>
  <si>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</si>
  <si>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</si>
  <si>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</si>
  <si>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</si>
  <si>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</si>
  <si>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</si>
  <si>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</si>
  <si>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</si>
  <si>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</si>
  <si>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</si>
  <si>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</si>
  <si>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</si>
  <si>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</si>
  <si>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</si>
  <si>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</si>
  <si>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</si>
  <si>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</si>
  <si>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</si>
  <si>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</si>
  <si>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</si>
  <si>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</si>
  <si>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</si>
  <si>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</si>
  <si>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</si>
  <si>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</si>
  <si>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</si>
  <si>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</si>
  <si>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</si>
  <si>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</si>
  <si>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</si>
  <si>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</si>
  <si>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</si>
  <si>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</si>
  <si>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</si>
  <si>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</si>
  <si>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</si>
  <si>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</si>
  <si>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</si>
  <si>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</si>
  <si>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</si>
  <si>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</si>
  <si>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</si>
  <si>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</si>
  <si>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</si>
  <si>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</si>
  <si>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</si>
  <si>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</si>
  <si>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</si>
  <si>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</si>
  <si>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</si>
  <si>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</si>
  <si>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</si>
  <si>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</si>
  <si>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</si>
  <si>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</si>
  <si>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</si>
  <si>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</si>
  <si>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</si>
  <si>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</si>
  <si>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</si>
  <si>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</si>
  <si>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</si>
  <si>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</si>
  <si>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</si>
  <si>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</si>
  <si>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</si>
  <si>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</si>
  <si>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</si>
  <si>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</si>
  <si>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</si>
  <si>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</si>
  <si>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</si>
  <si>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</si>
  <si>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</si>
  <si>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</si>
  <si>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</si>
  <si>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</si>
  <si>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</si>
  <si>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</si>
  <si>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</si>
  <si>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</si>
  <si>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</si>
  <si>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</si>
  <si>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</si>
  <si>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</si>
  <si>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</si>
  <si>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</si>
  <si>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</si>
  <si>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</si>
  <si>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</si>
  <si>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</si>
  <si>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</si>
  <si>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</si>
  <si>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</si>
  <si>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</si>
  <si>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</si>
  <si>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</si>
  <si>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</si>
  <si>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</si>
  <si>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</si>
  <si>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</si>
  <si>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</si>
  <si>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</si>
  <si>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</si>
  <si>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</si>
  <si>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</si>
  <si>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</si>
  <si>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</si>
  <si>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</si>
  <si>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</si>
  <si>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</si>
  <si>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</si>
  <si>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</si>
  <si>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</si>
  <si>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</si>
  <si>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</si>
  <si>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</si>
  <si>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</si>
  <si>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</si>
  <si>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</si>
  <si>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</si>
  <si>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</si>
  <si>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</si>
  <si>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</si>
  <si>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</si>
  <si>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</si>
  <si>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</si>
  <si>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</si>
  <si>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</si>
  <si>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</si>
  <si>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</si>
  <si>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</si>
  <si>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</si>
  <si>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</si>
  <si>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</si>
  <si>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</si>
  <si>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</si>
  <si>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</si>
  <si>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</si>
  <si>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</si>
  <si>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</si>
  <si>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</si>
  <si>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</si>
  <si>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</si>
  <si>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</si>
  <si>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</si>
  <si>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</si>
  <si>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</si>
  <si>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</si>
  <si>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</si>
  <si>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</si>
  <si>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</si>
  <si>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</si>
  <si>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</si>
  <si>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</si>
  <si>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</si>
  <si>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</si>
  <si>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</si>
  <si>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</si>
  <si>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</si>
  <si>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</si>
  <si>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</si>
  <si>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</si>
  <si>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</si>
  <si>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</si>
  <si>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</si>
  <si>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</si>
  <si>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</si>
  <si>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</si>
  <si>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</si>
  <si>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</si>
  <si>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</si>
  <si>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</si>
  <si>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</si>
  <si>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</si>
  <si>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</si>
  <si>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</si>
  <si>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</si>
  <si>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</si>
  <si>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</si>
  <si>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</si>
  <si>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</si>
  <si>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</si>
  <si>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</si>
  <si>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</si>
  <si>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</si>
  <si>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</si>
  <si>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</si>
  <si>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</si>
  <si>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</si>
  <si>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</si>
  <si>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</si>
  <si>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</si>
  <si>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</si>
  <si>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</si>
  <si>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</si>
  <si>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</si>
  <si>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</si>
  <si>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</si>
  <si>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</si>
  <si>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</si>
  <si>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</si>
  <si>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</si>
  <si>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</si>
  <si>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</si>
  <si>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</si>
  <si>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</si>
  <si>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</si>
  <si>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</si>
  <si>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</si>
  <si>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</si>
  <si>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</si>
  <si>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</si>
  <si>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</si>
  <si>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</si>
  <si>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</si>
  <si>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</si>
  <si>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</si>
  <si>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</si>
  <si>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</si>
  <si>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</si>
  <si>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</si>
  <si>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</si>
  <si>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</si>
  <si>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</si>
  <si>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</si>
  <si>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</si>
  <si>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</si>
  <si>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</si>
  <si>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</si>
  <si>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</si>
  <si>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</si>
  <si>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</si>
  <si>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</si>
  <si>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</si>
  <si>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</si>
  <si>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</si>
  <si>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</si>
  <si>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</si>
  <si>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</si>
  <si>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</si>
  <si>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</si>
  <si>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</si>
  <si>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</si>
  <si>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</si>
  <si>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</si>
  <si>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</si>
  <si>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</si>
  <si>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</si>
  <si>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</si>
  <si>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</si>
  <si>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</si>
  <si>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</si>
  <si>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</si>
  <si>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</si>
  <si>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</si>
  <si>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</si>
  <si>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</si>
  <si>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</si>
  <si>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</si>
  <si>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</si>
  <si>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</si>
  <si>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</si>
  <si>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</si>
  <si>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</si>
  <si>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</si>
  <si>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</si>
  <si>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</si>
  <si>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</si>
  <si>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</si>
  <si>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</si>
  <si>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</si>
  <si>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</si>
  <si>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</si>
  <si>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</si>
  <si>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</si>
  <si>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</si>
  <si>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</si>
  <si>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</si>
  <si>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</si>
  <si>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</si>
  <si>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</si>
  <si>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</si>
  <si>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</si>
  <si>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</si>
  <si>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</si>
  <si>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</si>
  <si>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</si>
  <si>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</si>
  <si>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</si>
  <si>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</si>
  <si>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</si>
  <si>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</si>
  <si>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</si>
  <si>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</si>
  <si>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</si>
  <si>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</si>
  <si>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</si>
  <si>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</si>
  <si>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</si>
  <si>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</si>
  <si>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</si>
  <si>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</si>
  <si>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</si>
  <si>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</si>
  <si>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</si>
  <si>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</si>
  <si>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</si>
  <si>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</si>
  <si>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</si>
  <si>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</si>
  <si>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</si>
  <si>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</si>
  <si>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</si>
  <si>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</si>
  <si>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</si>
  <si>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</si>
  <si>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</si>
  <si>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</si>
  <si>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</si>
  <si>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</si>
  <si>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</si>
  <si>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</si>
  <si>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</si>
  <si>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</si>
  <si>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</si>
  <si>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</si>
  <si>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</si>
  <si>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</si>
  <si>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</si>
  <si>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</si>
  <si>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</si>
  <si>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</si>
  <si>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</si>
  <si>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</si>
  <si>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</si>
  <si>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</si>
  <si>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</si>
  <si>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</si>
  <si>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</si>
  <si>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</si>
  <si>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</si>
  <si>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</si>
  <si>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</si>
  <si>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</si>
  <si>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</si>
  <si>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</si>
  <si>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</si>
  <si>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</si>
  <si>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</si>
  <si>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</si>
  <si>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</si>
  <si>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</si>
  <si>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</si>
  <si>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</si>
  <si>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</si>
  <si>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</si>
  <si>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</si>
  <si>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</si>
  <si>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</si>
  <si>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</si>
  <si>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</si>
  <si>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</si>
  <si>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</si>
  <si>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</si>
  <si>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</si>
  <si>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</si>
  <si>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</si>
  <si>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</si>
  <si>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</si>
  <si>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</si>
  <si>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</si>
  <si>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</si>
  <si>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</si>
  <si>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</si>
  <si>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</si>
  <si>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</si>
  <si>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</si>
  <si>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</si>
  <si>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</si>
  <si>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</si>
  <si>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</si>
  <si>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</si>
  <si>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</si>
  <si>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</si>
  <si>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</si>
  <si>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</si>
  <si>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</si>
  <si>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</si>
  <si>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</si>
  <si>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</si>
  <si>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</si>
  <si>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</si>
  <si>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</si>
  <si>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</si>
  <si>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</si>
  <si>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</si>
  <si>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</si>
  <si>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</si>
  <si>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</si>
  <si>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</si>
  <si>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</si>
  <si>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</si>
  <si>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</si>
  <si>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</si>
  <si>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</si>
  <si>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</si>
  <si>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</si>
  <si>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</si>
  <si>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</si>
  <si>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</si>
  <si>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</si>
  <si>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</si>
  <si>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</si>
  <si>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</si>
  <si>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</si>
  <si>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</si>
  <si>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</si>
  <si>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</si>
  <si>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</si>
  <si>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</si>
  <si>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</si>
  <si>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</si>
  <si>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</si>
  <si>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</si>
  <si>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</si>
  <si>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</si>
  <si>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</si>
  <si>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</si>
  <si>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</si>
  <si>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</si>
  <si>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</si>
  <si>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</si>
  <si>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</si>
  <si>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</si>
  <si>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</si>
  <si>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</si>
  <si>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</si>
  <si>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</si>
  <si>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</si>
  <si>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</si>
  <si>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</si>
  <si>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</si>
  <si>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</si>
  <si>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</si>
  <si>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</si>
  <si>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</si>
  <si>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</si>
  <si>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</si>
  <si>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</si>
  <si>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</si>
  <si>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</si>
  <si>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</si>
  <si>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</si>
  <si>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</si>
  <si>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</si>
  <si>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</si>
  <si>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</si>
  <si>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</si>
  <si>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</si>
  <si>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</si>
  <si>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</si>
  <si>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</si>
  <si>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</si>
  <si>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</si>
  <si>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</si>
  <si>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</si>
  <si>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</si>
  <si>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</si>
  <si>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</si>
  <si>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</si>
  <si>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</si>
  <si>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</si>
  <si>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</si>
  <si>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</si>
  <si>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</si>
  <si>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</si>
  <si>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</si>
  <si>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</si>
  <si>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</si>
  <si>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</si>
  <si>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</si>
  <si>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</si>
  <si>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</si>
  <si>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</si>
  <si>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</si>
  <si>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</si>
  <si>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</si>
  <si>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</si>
  <si>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</si>
  <si>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</si>
  <si>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</si>
  <si>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</si>
  <si>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</si>
  <si>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</si>
  <si>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</si>
  <si>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</si>
  <si>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</si>
  <si>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</si>
  <si>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</si>
  <si>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</si>
  <si>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</si>
  <si>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</si>
  <si>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</si>
  <si>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</si>
  <si>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</si>
  <si>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</si>
  <si>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</si>
  <si>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</si>
  <si>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</si>
  <si>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</si>
  <si>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</si>
  <si>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</si>
  <si>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</si>
  <si>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</si>
  <si>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</si>
  <si>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</si>
  <si>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</si>
  <si>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</si>
  <si>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</si>
  <si>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</si>
  <si>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</si>
  <si>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</si>
  <si>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</si>
  <si>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</si>
  <si>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</si>
  <si>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</si>
  <si>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</si>
  <si>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</si>
  <si>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</si>
  <si>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</si>
  <si>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</si>
  <si>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</si>
  <si>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</si>
  <si>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</si>
  <si>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</si>
  <si>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</si>
  <si>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</si>
  <si>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</si>
  <si>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</si>
  <si>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</si>
  <si>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</si>
  <si>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</si>
  <si>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</si>
  <si>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</si>
  <si>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</si>
  <si>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</si>
  <si>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</si>
  <si>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</si>
  <si>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</si>
  <si>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</si>
  <si>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</si>
  <si>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</si>
  <si>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</si>
  <si>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</si>
  <si>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</si>
  <si>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</si>
  <si>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</si>
  <si>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</si>
  <si>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</si>
  <si>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</si>
  <si>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</si>
  <si>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</si>
  <si>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</si>
  <si>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</si>
  <si>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</si>
  <si>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</si>
  <si>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</si>
  <si>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</si>
  <si>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</si>
  <si>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</si>
  <si>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</si>
  <si>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</si>
  <si>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</si>
  <si>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</si>
  <si>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</si>
  <si>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</si>
  <si>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</si>
  <si>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</si>
  <si>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</si>
  <si>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</si>
  <si>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</si>
  <si>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</si>
  <si>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</si>
  <si>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</si>
  <si>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</si>
  <si>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</si>
  <si>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</si>
  <si>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</si>
  <si>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</si>
  <si>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</si>
  <si>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</si>
  <si>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</si>
  <si>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</si>
  <si>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</si>
  <si>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</si>
  <si>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</si>
  <si>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</si>
  <si>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</si>
  <si>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</si>
  <si>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</si>
  <si>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</si>
  <si>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</si>
  <si>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</si>
  <si>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</si>
  <si>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</si>
  <si>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</si>
  <si>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</si>
  <si>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</si>
  <si>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</si>
  <si>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</si>
  <si>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</si>
  <si>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</si>
  <si>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</si>
  <si>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</si>
  <si>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</si>
  <si>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</si>
  <si>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</si>
  <si>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</si>
  <si>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</si>
  <si>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</si>
  <si>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</si>
  <si>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</si>
  <si>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</si>
  <si>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</si>
  <si>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</si>
  <si>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</si>
  <si>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</si>
  <si>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</si>
  <si>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</si>
  <si>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</si>
  <si>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</si>
  <si>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</si>
  <si>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</si>
  <si>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</si>
  <si>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</si>
  <si>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</si>
  <si>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</si>
  <si>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</si>
  <si>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</si>
  <si>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</si>
  <si>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</si>
  <si>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</si>
  <si>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</si>
  <si>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</si>
  <si>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</si>
  <si>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</si>
  <si>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</si>
  <si>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</si>
  <si>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</si>
  <si>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</si>
  <si>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</si>
  <si>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</si>
  <si>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</si>
  <si>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</si>
  <si>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</si>
  <si>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</si>
  <si>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</si>
  <si>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</si>
  <si>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</si>
  <si>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</si>
  <si>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</si>
  <si>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</si>
  <si>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</si>
  <si>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</si>
  <si>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</si>
  <si>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</si>
  <si>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</si>
  <si>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</si>
  <si>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</si>
  <si>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</si>
  <si>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</si>
  <si>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</si>
  <si>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</si>
  <si>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</si>
  <si>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</si>
  <si>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</si>
  <si>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</si>
  <si>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</si>
  <si>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</si>
  <si>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</si>
  <si>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</si>
  <si>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</si>
  <si>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</si>
  <si>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</si>
  <si>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</si>
  <si>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</si>
  <si>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</si>
  <si>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</si>
  <si>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</si>
  <si>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</si>
  <si>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</si>
  <si>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</si>
  <si>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</si>
  <si>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</si>
  <si>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</si>
  <si>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</si>
  <si>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</si>
  <si>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</si>
  <si>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</si>
  <si>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</si>
  <si>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</si>
  <si>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</si>
  <si>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</si>
  <si>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</si>
  <si>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</si>
  <si>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</si>
  <si>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</si>
  <si>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</si>
  <si>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</si>
  <si>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</si>
  <si>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</si>
  <si>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</si>
  <si>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</si>
  <si>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</si>
  <si>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</si>
  <si>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</si>
  <si>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</si>
  <si>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</si>
  <si>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</si>
  <si>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</si>
  <si>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</si>
  <si>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</si>
  <si>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</si>
  <si>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</si>
  <si>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</si>
  <si>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</si>
  <si>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</si>
  <si>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</si>
  <si>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</si>
  <si>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</si>
  <si>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</si>
  <si>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</si>
  <si>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</si>
  <si>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</si>
  <si>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</si>
  <si>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</si>
  <si>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</si>
  <si>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</si>
  <si>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</si>
  <si>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</si>
  <si>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</si>
  <si>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</si>
  <si>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</si>
  <si>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</si>
  <si>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</si>
  <si>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</si>
  <si>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</si>
  <si>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</si>
  <si>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</si>
  <si>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</si>
  <si>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</si>
  <si>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</si>
  <si>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</si>
  <si>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</si>
  <si>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</si>
  <si>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</si>
  <si>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</si>
  <si>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</si>
  <si>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</si>
  <si>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</si>
  <si>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</si>
  <si>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</si>
  <si>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</si>
  <si>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</si>
  <si>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</si>
  <si>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</si>
  <si>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</si>
  <si>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</si>
  <si>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</si>
  <si>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</si>
  <si>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</si>
  <si>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</si>
  <si>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</si>
  <si>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</si>
  <si>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</si>
  <si>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</si>
  <si>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</si>
  <si>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</si>
  <si>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</si>
  <si>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</si>
  <si>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</si>
  <si>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</si>
  <si>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</si>
  <si>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</si>
  <si>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</si>
  <si>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</si>
  <si>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</si>
  <si>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</si>
  <si>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</si>
  <si>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</si>
  <si>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</si>
  <si>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</si>
  <si>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</si>
  <si>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</si>
  <si>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</si>
  <si>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</si>
  <si>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</si>
  <si>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</si>
  <si>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</si>
  <si>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</si>
  <si>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</si>
  <si>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</si>
  <si>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</si>
  <si>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</si>
  <si>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</si>
  <si>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</si>
  <si>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</si>
  <si>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</si>
  <si>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</si>
  <si>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</si>
  <si>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</si>
  <si>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</si>
  <si>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</si>
  <si>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</si>
  <si>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</si>
  <si>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</si>
  <si>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</si>
  <si>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</si>
  <si>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</si>
  <si>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</si>
  <si>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</si>
  <si>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</si>
  <si>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</si>
  <si>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</si>
  <si>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</si>
  <si>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</si>
  <si>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</si>
  <si>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</si>
  <si>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</si>
  <si>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</si>
  <si>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</si>
  <si>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</si>
  <si>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</si>
  <si>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</si>
  <si>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</si>
  <si>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</si>
  <si>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</si>
  <si>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</si>
  <si>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</si>
  <si>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</si>
  <si>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</si>
  <si>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</si>
  <si>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</si>
  <si>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</si>
  <si>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</si>
  <si>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</si>
  <si>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</si>
  <si>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</si>
  <si>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</si>
  <si>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</si>
  <si>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</si>
  <si>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</si>
  <si>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</si>
  <si>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</si>
  <si>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</si>
  <si>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</si>
  <si>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</si>
  <si>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</si>
  <si>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</si>
  <si>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</si>
  <si>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</si>
  <si>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</si>
  <si>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</si>
  <si>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</si>
  <si>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</si>
  <si>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</si>
  <si>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</si>
  <si>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</si>
  <si>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</si>
  <si>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</si>
  <si>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</si>
  <si>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</si>
  <si>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</si>
  <si>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</si>
  <si>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</si>
  <si>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</si>
  <si>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</si>
  <si>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</si>
  <si>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</si>
  <si>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</si>
  <si>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</si>
  <si>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</si>
  <si>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</si>
  <si>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</si>
  <si>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</si>
  <si>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</si>
  <si>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</si>
  <si>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</si>
  <si>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</si>
  <si>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</si>
  <si>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</si>
  <si>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</si>
  <si>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</si>
  <si>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</si>
  <si>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</si>
  <si>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</si>
  <si>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</si>
  <si>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</si>
  <si>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</si>
  <si>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</si>
  <si>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</si>
  <si>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</si>
  <si>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</si>
  <si>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</si>
  <si>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</si>
  <si>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</si>
  <si>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</si>
  <si>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</si>
  <si>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</si>
  <si>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</si>
  <si>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</si>
  <si>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</si>
  <si>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</si>
  <si>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</si>
  <si>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</si>
  <si>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</si>
  <si>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</si>
  <si>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</si>
  <si>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</si>
  <si>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</si>
  <si>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</si>
  <si>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</si>
  <si>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</si>
  <si>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</si>
  <si>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</si>
  <si>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</si>
  <si>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</si>
  <si>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</si>
  <si>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</si>
  <si>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</si>
  <si>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</si>
  <si>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</si>
  <si>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</si>
  <si>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</si>
  <si>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</si>
  <si>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</si>
  <si>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</si>
  <si>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</si>
  <si>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</si>
  <si>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</si>
  <si>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</si>
  <si>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</si>
  <si>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</si>
  <si>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</si>
  <si>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</si>
  <si>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</si>
  <si>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</si>
  <si>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</si>
  <si>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</si>
  <si>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</si>
  <si>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</si>
  <si>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</si>
  <si>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</si>
  <si>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</si>
  <si>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</si>
  <si>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</si>
  <si>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</si>
  <si>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</si>
  <si>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</si>
  <si>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</si>
  <si>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</si>
  <si>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</si>
  <si>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</si>
  <si>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</si>
  <si>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</si>
  <si>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</si>
  <si>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</si>
  <si>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</si>
  <si>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</si>
  <si>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</si>
  <si>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</si>
  <si>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</si>
  <si>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</si>
  <si>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</si>
  <si>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</si>
  <si>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</si>
  <si>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</si>
  <si>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</si>
  <si>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</si>
  <si>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</si>
  <si>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</si>
  <si>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</si>
  <si>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</si>
  <si>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</si>
  <si>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</si>
  <si>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</si>
  <si>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</si>
  <si>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</si>
  <si>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</si>
  <si>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</si>
  <si>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</si>
  <si>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</si>
  <si>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</si>
  <si>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</si>
  <si>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</si>
  <si>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</si>
  <si>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</si>
  <si>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</si>
  <si>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</si>
  <si>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</si>
  <si>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</si>
  <si>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</si>
  <si>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</si>
  <si>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</si>
  <si>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</si>
  <si>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</si>
  <si>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</si>
  <si>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</si>
  <si>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</si>
  <si>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</si>
  <si>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</si>
  <si>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</si>
  <si>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</si>
  <si>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</si>
  <si>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</si>
  <si>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</si>
  <si>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</si>
  <si>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</si>
  <si>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</si>
  <si>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</si>
  <si>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</si>
  <si>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</si>
  <si>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</si>
  <si>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</si>
  <si>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</si>
  <si>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</si>
  <si>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</si>
  <si>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</si>
  <si>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</si>
  <si>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</si>
  <si>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</si>
  <si>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</si>
  <si>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</si>
  <si>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</si>
  <si>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</si>
  <si>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</si>
  <si>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</si>
  <si>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</si>
  <si>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</si>
  <si>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</si>
  <si>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</si>
  <si>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</si>
  <si>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</si>
  <si>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</si>
  <si>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</si>
  <si>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</si>
  <si>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</si>
  <si>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</si>
  <si>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</si>
  <si>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</si>
  <si>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</si>
  <si>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</si>
  <si>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</si>
  <si>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</si>
  <si>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</si>
  <si>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</si>
  <si>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</si>
  <si>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</si>
  <si>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</si>
  <si>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</si>
  <si>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</si>
  <si>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</si>
  <si>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</si>
  <si>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</si>
  <si>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</si>
  <si>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</si>
  <si>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</si>
  <si>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</si>
  <si>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</si>
  <si>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</si>
  <si>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</si>
  <si>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</si>
  <si>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</si>
  <si>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</si>
  <si>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</si>
  <si>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</si>
  <si>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</si>
  <si>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</si>
  <si>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</si>
  <si>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</si>
  <si>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</si>
  <si>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</si>
  <si>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</si>
  <si>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</si>
  <si>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</si>
  <si>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</si>
  <si>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</si>
  <si>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</si>
  <si>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</si>
  <si>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</si>
  <si>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</si>
  <si>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</si>
  <si>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</si>
  <si>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</si>
  <si>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</si>
  <si>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</si>
  <si>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</si>
  <si>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</si>
  <si>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</si>
  <si>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</si>
  <si>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</si>
  <si>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</si>
  <si>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</si>
  <si>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</si>
  <si>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</si>
  <si>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</si>
  <si>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</si>
  <si>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</si>
  <si>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</si>
  <si>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</si>
  <si>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</si>
  <si>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</si>
  <si>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</si>
  <si>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</si>
  <si>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</si>
  <si>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</si>
  <si>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</si>
  <si>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</si>
  <si>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</si>
  <si>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</si>
  <si>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</si>
  <si>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</si>
  <si>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</si>
  <si>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</si>
  <si>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</si>
  <si>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</si>
  <si>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</si>
  <si>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</si>
  <si>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</si>
  <si>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</si>
  <si>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</si>
  <si>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</si>
  <si>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</si>
  <si>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</si>
  <si>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</si>
  <si>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</si>
  <si>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</si>
  <si>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</si>
  <si>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</si>
  <si>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</si>
  <si>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</si>
  <si>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</si>
  <si>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</si>
  <si>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</si>
  <si>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</si>
  <si>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</si>
  <si>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</si>
  <si>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</si>
  <si>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</si>
  <si>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</si>
  <si>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</si>
  <si>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</si>
  <si>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</si>
  <si>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</si>
  <si>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</si>
  <si>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</si>
  <si>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</si>
  <si>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</si>
  <si>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</si>
  <si>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</si>
  <si>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</si>
  <si>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</si>
  <si>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</si>
  <si>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</si>
  <si>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</si>
  <si>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</si>
  <si>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</si>
  <si>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</si>
  <si>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</si>
  <si>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</si>
  <si>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</si>
  <si>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</si>
  <si>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</si>
  <si>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</si>
  <si>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</si>
  <si>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</si>
  <si>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</si>
  <si>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</si>
  <si>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</si>
  <si>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</si>
  <si>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</si>
  <si>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</si>
  <si>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</si>
  <si>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</si>
  <si>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</si>
  <si>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</si>
  <si>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</si>
  <si>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</si>
  <si>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</si>
  <si>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</si>
  <si>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</si>
  <si>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</si>
  <si>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</si>
  <si>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</si>
  <si>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</si>
  <si>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</si>
  <si>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</si>
  <si>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</si>
  <si>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</si>
  <si>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</si>
  <si>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</si>
  <si>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</si>
  <si>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</si>
  <si>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</si>
  <si>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</si>
  <si>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</si>
  <si>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</si>
  <si>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</si>
  <si>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</si>
  <si>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</si>
  <si>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</si>
  <si>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</si>
  <si>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</si>
  <si>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</si>
  <si>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</si>
  <si>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</si>
  <si>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</si>
  <si>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</si>
  <si>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</si>
  <si>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</si>
  <si>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</si>
  <si>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</si>
  <si>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</si>
  <si>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</si>
  <si>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</si>
  <si>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</si>
  <si>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</si>
  <si>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</si>
  <si>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</si>
  <si>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</si>
  <si>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</si>
  <si>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</si>
  <si>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</si>
  <si>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</si>
  <si>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</si>
  <si>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</si>
  <si>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</si>
  <si>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</si>
  <si>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</si>
  <si>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</si>
  <si>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</si>
  <si>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</si>
  <si>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</si>
  <si>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</si>
  <si>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</si>
  <si>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</si>
  <si>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</si>
  <si>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</si>
  <si>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</si>
  <si>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</si>
  <si>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</si>
  <si>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</si>
  <si>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</si>
  <si>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</si>
  <si>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</si>
  <si>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</si>
  <si>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</si>
  <si>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</si>
  <si>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</si>
  <si>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</si>
  <si>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</si>
  <si>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</si>
  <si>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</si>
  <si>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</si>
  <si>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</si>
  <si>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</si>
  <si>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</si>
  <si>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</si>
  <si>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</si>
  <si>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</si>
  <si>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</si>
  <si>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</si>
  <si>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</si>
  <si>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</si>
  <si>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</si>
  <si>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</si>
  <si>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</si>
  <si>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</si>
  <si>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</si>
  <si>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</si>
  <si>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</si>
  <si>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</si>
  <si>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</si>
  <si>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</si>
  <si>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</si>
  <si>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</si>
  <si>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</si>
  <si>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</si>
  <si>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</si>
  <si>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</si>
  <si>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</si>
  <si>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</si>
  <si>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</si>
  <si>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</si>
  <si>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</si>
  <si>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</si>
  <si>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</si>
  <si>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</si>
  <si>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</si>
  <si>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</si>
  <si>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</si>
  <si>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</si>
  <si>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</si>
  <si>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</si>
  <si>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</si>
  <si>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</si>
  <si>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</si>
  <si>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</si>
  <si>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</si>
  <si>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</si>
  <si>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</si>
  <si>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</si>
  <si>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</si>
  <si>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</si>
  <si>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</si>
  <si>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</si>
  <si>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</si>
  <si>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</si>
  <si>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</si>
  <si>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</si>
  <si>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</si>
  <si>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</si>
  <si>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</si>
  <si>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</si>
  <si>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</si>
  <si>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</si>
  <si>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</si>
  <si>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</si>
  <si>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</si>
  <si>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</si>
  <si>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</si>
  <si>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</si>
  <si>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</si>
  <si>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</si>
  <si>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</si>
  <si>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</si>
  <si>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</si>
  <si>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</si>
  <si>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</si>
  <si>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</si>
  <si>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</si>
  <si>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</si>
  <si>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</si>
  <si>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</si>
  <si>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</si>
  <si>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</si>
  <si>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</si>
  <si>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</si>
  <si>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</si>
  <si>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</si>
  <si>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</si>
  <si>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</si>
  <si>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</si>
  <si>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</si>
  <si>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</si>
  <si>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</si>
  <si>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</si>
  <si>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</si>
  <si>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</si>
  <si>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</si>
  <si>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</si>
  <si>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</si>
  <si>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</si>
  <si>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</si>
  <si>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</si>
  <si>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</si>
  <si>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</si>
  <si>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</si>
  <si>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</si>
  <si>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</si>
  <si>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</si>
  <si>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</si>
  <si>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</si>
  <si>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</si>
  <si>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</si>
  <si>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</si>
  <si>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</si>
  <si>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</si>
  <si>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</si>
  <si>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</si>
  <si>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</si>
  <si>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</si>
  <si>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</si>
  <si>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</si>
  <si>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</si>
  <si>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</si>
  <si>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</si>
  <si>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</si>
  <si>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</si>
  <si>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</si>
  <si>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</si>
  <si>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</si>
  <si>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</si>
  <si>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</si>
  <si>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</si>
  <si>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</si>
  <si>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</si>
  <si>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</si>
  <si>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</si>
  <si>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</si>
  <si>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</si>
  <si>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</si>
  <si>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</si>
  <si>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</si>
  <si>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</si>
  <si>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</si>
  <si>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</si>
  <si>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</si>
  <si>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</si>
  <si>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</si>
  <si>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</si>
  <si>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</si>
  <si>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</si>
  <si>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</si>
  <si>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</si>
  <si>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</si>
  <si>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</si>
  <si>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</si>
  <si>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</si>
  <si>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</si>
  <si>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</si>
  <si>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</si>
  <si>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</si>
  <si>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</si>
  <si>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</si>
  <si>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</si>
  <si>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</si>
  <si>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</si>
  <si>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</si>
  <si>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</si>
  <si>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</si>
  <si>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</si>
  <si>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</si>
  <si>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</si>
  <si>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</si>
  <si>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</si>
  <si>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</si>
  <si>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</si>
  <si>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</si>
  <si>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</si>
  <si>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</si>
  <si>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</si>
  <si>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</si>
  <si>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</si>
  <si>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</si>
  <si>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</si>
  <si>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</si>
  <si>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</si>
  <si>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</si>
  <si>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</si>
  <si>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</si>
  <si>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</si>
  <si>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</si>
  <si>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</si>
  <si>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</si>
  <si>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</si>
  <si>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</si>
  <si>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</si>
  <si>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</si>
  <si>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</si>
  <si>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</si>
  <si>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</si>
  <si>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</si>
  <si>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</si>
  <si>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</si>
  <si>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</si>
  <si>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</si>
  <si>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</si>
  <si>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</si>
  <si>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</si>
  <si>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</si>
  <si>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</si>
  <si>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</si>
  <si>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</si>
  <si>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</si>
  <si>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</si>
  <si>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</si>
  <si>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</si>
  <si>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</si>
  <si>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</si>
  <si>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</si>
  <si>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</si>
  <si>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</si>
  <si>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</si>
  <si>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</si>
  <si>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</si>
  <si>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</si>
  <si>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</si>
  <si>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</si>
  <si>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</si>
  <si>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</si>
  <si>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</si>
  <si>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</si>
  <si>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</si>
  <si>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</si>
  <si>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</si>
  <si>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</si>
  <si>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</si>
  <si>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</si>
  <si>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</si>
  <si>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</si>
  <si>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</si>
  <si>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</si>
  <si>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</si>
  <si>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</si>
  <si>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</si>
  <si>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</si>
  <si>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</si>
  <si>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</si>
  <si>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</si>
  <si>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</si>
  <si>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</si>
  <si>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</si>
  <si>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</si>
  <si>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</si>
  <si>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</si>
  <si>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</si>
  <si>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</si>
  <si>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</si>
  <si>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</si>
  <si>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</si>
  <si>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</si>
  <si>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</si>
  <si>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</si>
  <si>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</si>
  <si>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</si>
  <si>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</si>
  <si>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</si>
  <si>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</si>
  <si>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</si>
  <si>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</si>
  <si>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</si>
  <si>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</si>
  <si>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</si>
  <si>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</si>
  <si>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</si>
  <si>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</si>
  <si>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</si>
  <si>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</si>
  <si>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</si>
  <si>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</si>
  <si>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</si>
  <si>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</si>
  <si>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</si>
  <si>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</si>
  <si>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</si>
  <si>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</si>
  <si>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</si>
  <si>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</si>
  <si>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</si>
  <si>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</si>
  <si>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</si>
  <si>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</si>
  <si>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</si>
  <si>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</si>
  <si>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</si>
  <si>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</si>
  <si>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</si>
  <si>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</si>
  <si>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</si>
  <si>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</si>
  <si>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</si>
  <si>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</si>
  <si>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</si>
  <si>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</si>
  <si>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</si>
  <si>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</si>
  <si>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</si>
  <si>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</si>
  <si>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</si>
  <si>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</si>
  <si>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</si>
  <si>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</si>
  <si>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</si>
  <si>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</si>
  <si>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</si>
  <si>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</si>
  <si>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</si>
  <si>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</si>
  <si>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</si>
  <si>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</si>
  <si>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</si>
  <si>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</si>
  <si>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</si>
  <si>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</si>
  <si>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</si>
  <si>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</si>
  <si>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</si>
  <si>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</si>
  <si>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</si>
  <si>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</si>
  <si>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</si>
  <si>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</si>
  <si>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</si>
  <si>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</si>
  <si>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</si>
  <si>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</si>
  <si>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</si>
  <si>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</si>
  <si>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</si>
  <si>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</si>
  <si>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</si>
  <si>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</si>
  <si>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</si>
  <si>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</si>
  <si>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</si>
  <si>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</si>
  <si>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</si>
  <si>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</si>
  <si>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</si>
  <si>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</si>
  <si>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</si>
  <si>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</si>
  <si>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</si>
  <si>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</si>
  <si>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</si>
  <si>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</si>
  <si>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</si>
  <si>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</si>
  <si>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</si>
  <si>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</si>
  <si>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</si>
  <si>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</si>
  <si>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</si>
  <si>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</si>
  <si>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</si>
  <si>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</si>
  <si>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</si>
  <si>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</si>
  <si>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</si>
  <si>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</si>
  <si>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</si>
  <si>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</si>
  <si>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</si>
  <si>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</si>
  <si>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</si>
  <si>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</si>
  <si>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</si>
  <si>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</si>
  <si>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</si>
  <si>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</si>
  <si>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</si>
  <si>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</si>
  <si>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</si>
  <si>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</si>
  <si>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</si>
  <si>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</si>
  <si>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</si>
  <si>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</si>
  <si>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</si>
  <si>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</si>
  <si>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</si>
  <si>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</si>
  <si>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</si>
  <si>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</si>
  <si>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</si>
  <si>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</si>
  <si>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</si>
  <si>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</si>
  <si>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</si>
  <si>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</si>
  <si>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</si>
  <si>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</si>
  <si>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</si>
  <si>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</si>
  <si>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</si>
  <si>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</si>
  <si>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</si>
  <si>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</si>
  <si>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</si>
  <si>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</si>
  <si>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</si>
  <si>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</si>
  <si>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</si>
  <si>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</si>
  <si>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</si>
  <si>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</si>
  <si>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</si>
  <si>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</si>
  <si>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</si>
  <si>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</si>
  <si>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</si>
  <si>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</si>
  <si>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</si>
  <si>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</si>
  <si>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</si>
  <si>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</si>
  <si>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</si>
  <si>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</si>
  <si>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</si>
  <si>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</si>
  <si>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</si>
  <si>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</si>
  <si>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</si>
  <si>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</si>
  <si>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</si>
  <si>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</si>
  <si>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</si>
  <si>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</si>
  <si>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</si>
  <si>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</si>
  <si>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</si>
  <si>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</si>
  <si>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</si>
  <si>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</si>
  <si>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</si>
  <si>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</si>
  <si>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</si>
  <si>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</si>
  <si>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</si>
  <si>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</si>
  <si>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</si>
  <si>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</si>
  <si>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</si>
  <si>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</si>
  <si>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</si>
  <si>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</si>
  <si>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</si>
  <si>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</si>
  <si>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</si>
  <si>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</si>
  <si>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</si>
  <si>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</si>
  <si>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</si>
  <si>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</si>
  <si>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</si>
  <si>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</si>
  <si>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</si>
  <si>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</si>
  <si>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</si>
  <si>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</si>
  <si>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</si>
  <si>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</si>
  <si>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</si>
  <si>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</si>
  <si>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</si>
  <si>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</si>
  <si>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</si>
  <si>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</si>
  <si>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</si>
  <si>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</si>
  <si>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</si>
  <si>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</si>
  <si>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</si>
  <si>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</si>
  <si>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</si>
  <si>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</si>
  <si>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</si>
  <si>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</si>
  <si>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</si>
  <si>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</si>
  <si>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</si>
  <si>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</si>
  <si>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</si>
  <si>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</si>
  <si>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</si>
  <si>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</si>
  <si>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</si>
  <si>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</si>
  <si>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</si>
  <si>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</si>
  <si>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</si>
  <si>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</si>
  <si>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</si>
  <si>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</si>
  <si>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</si>
  <si>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</si>
  <si>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</si>
  <si>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</si>
  <si>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</si>
  <si>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</si>
  <si>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</si>
  <si>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</si>
  <si>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</si>
  <si>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</si>
  <si>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</si>
  <si>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</si>
  <si>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</si>
  <si>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</si>
  <si>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</si>
  <si>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</si>
  <si>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</si>
  <si>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</si>
  <si>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</si>
  <si>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</si>
  <si>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</si>
  <si>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</si>
  <si>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</si>
  <si>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</si>
  <si>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</si>
  <si>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</si>
  <si>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</si>
  <si>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</si>
  <si>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</si>
  <si>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</si>
  <si>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</si>
  <si>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</si>
  <si>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</si>
  <si>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</si>
  <si>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</si>
  <si>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</si>
  <si>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</si>
  <si>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</si>
  <si>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</si>
  <si>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</si>
  <si>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</si>
  <si>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</si>
  <si>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</si>
  <si>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</si>
  <si>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</si>
  <si>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</si>
  <si>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</si>
  <si>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</si>
  <si>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</si>
  <si>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</si>
  <si>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</si>
  <si>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</si>
  <si>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</si>
  <si>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</si>
  <si>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</si>
  <si>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</si>
  <si>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</si>
  <si>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</si>
  <si>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</si>
  <si>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</si>
  <si>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</si>
  <si>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</si>
  <si>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</si>
  <si>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</si>
  <si>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</si>
  <si>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</si>
  <si>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</si>
  <si>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</si>
  <si>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</si>
  <si>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</si>
  <si>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</si>
  <si>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</si>
  <si>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</si>
  <si>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</si>
  <si>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</si>
  <si>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</si>
  <si>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</si>
  <si>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</si>
  <si>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</si>
  <si>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</si>
  <si>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</si>
  <si>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</si>
  <si>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</si>
  <si>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</si>
  <si>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</si>
  <si>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</si>
  <si>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</si>
  <si>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</si>
  <si>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</si>
  <si>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</si>
  <si>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</si>
  <si>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</si>
  <si>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</si>
  <si>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</si>
  <si>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</si>
  <si>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</si>
  <si>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</si>
  <si>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</si>
  <si>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</si>
  <si>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</si>
  <si>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</si>
  <si>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</si>
  <si>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</si>
  <si>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</si>
  <si>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</si>
  <si>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</si>
  <si>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</si>
  <si>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</si>
  <si>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</si>
  <si>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</si>
  <si>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</si>
  <si>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</si>
  <si>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</si>
  <si>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</si>
  <si>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</si>
  <si>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</si>
  <si>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</si>
  <si>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</si>
  <si>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</si>
  <si>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</si>
  <si>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</si>
  <si>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</si>
  <si>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</si>
  <si>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</si>
  <si>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</si>
  <si>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</si>
  <si>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</si>
  <si>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</si>
  <si>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</si>
  <si>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</si>
  <si>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</si>
  <si>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</si>
  <si>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</si>
  <si>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</si>
  <si>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</si>
  <si>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</si>
  <si>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</si>
  <si>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</si>
  <si>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</si>
  <si>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</si>
  <si>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</si>
  <si>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</si>
  <si>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</si>
  <si>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</si>
  <si>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</si>
  <si>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</si>
  <si>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</si>
  <si>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</si>
  <si>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</si>
  <si>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</si>
  <si>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</si>
  <si>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</si>
  <si>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</si>
  <si>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</si>
  <si>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</si>
  <si>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</si>
  <si>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</si>
  <si>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</si>
  <si>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</si>
  <si>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</si>
  <si>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</si>
  <si>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</si>
  <si>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</si>
  <si>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</si>
  <si>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</si>
  <si>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</si>
  <si>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</si>
  <si>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</si>
  <si>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</si>
  <si>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</si>
  <si>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</si>
  <si>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</si>
  <si>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</si>
  <si>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</si>
  <si>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</si>
  <si>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</si>
  <si>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</si>
  <si>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</si>
  <si>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</si>
  <si>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</si>
  <si>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</si>
  <si>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</si>
  <si>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</si>
  <si>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</si>
  <si>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</si>
  <si>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</si>
  <si>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</si>
  <si>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</si>
  <si>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</si>
  <si>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</si>
  <si>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</si>
  <si>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</si>
  <si>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</si>
  <si>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</si>
  <si>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</si>
  <si>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</si>
  <si>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</si>
  <si>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</si>
  <si>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</si>
  <si>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</si>
  <si>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</si>
  <si>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</si>
  <si>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</si>
  <si>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</si>
  <si>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</si>
  <si>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</si>
  <si>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</si>
  <si>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</si>
  <si>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</si>
  <si>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</si>
  <si>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</si>
  <si>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</si>
  <si>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</si>
  <si>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</si>
  <si>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</si>
  <si>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</si>
  <si>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</si>
  <si>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</si>
  <si>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</si>
  <si>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</si>
  <si>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</si>
  <si>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</si>
  <si>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</si>
  <si>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</si>
  <si>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</si>
  <si>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</si>
  <si>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</si>
  <si>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</si>
  <si>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</si>
  <si>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</si>
  <si>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</si>
  <si>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</si>
  <si>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</si>
  <si>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</si>
  <si>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</si>
  <si>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</si>
  <si>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</si>
  <si>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</si>
  <si>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</si>
  <si>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</si>
  <si>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</si>
  <si>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</si>
  <si>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</si>
  <si>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</si>
  <si>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</si>
  <si>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</si>
  <si>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</si>
  <si>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</si>
  <si>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</si>
  <si>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</si>
  <si>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</si>
  <si>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</si>
  <si>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</si>
  <si>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</si>
  <si>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</si>
  <si>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</si>
  <si>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</si>
  <si>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</si>
  <si>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</si>
  <si>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</si>
  <si>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</si>
  <si>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</si>
  <si>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</si>
  <si>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</si>
  <si>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</si>
  <si>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</si>
  <si>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</si>
  <si>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</si>
  <si>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</si>
  <si>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</si>
  <si>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</si>
  <si>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</si>
  <si>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</si>
  <si>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</si>
  <si>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</si>
  <si>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</si>
  <si>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</si>
  <si>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</si>
  <si>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</si>
  <si>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</si>
  <si>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</si>
  <si>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</si>
  <si>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</si>
  <si>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</si>
  <si>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</si>
  <si>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</si>
  <si>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</si>
  <si>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</si>
  <si>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</si>
  <si>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</si>
  <si>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</si>
  <si>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</si>
  <si>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</si>
  <si>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</si>
  <si>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</si>
  <si>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</si>
  <si>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</si>
  <si>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</si>
  <si>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</si>
  <si>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</si>
  <si>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</si>
  <si>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</si>
  <si>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</si>
  <si>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</si>
  <si>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</si>
  <si>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</si>
  <si>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</si>
  <si>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</si>
  <si>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</si>
  <si>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</si>
  <si>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</si>
  <si>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</si>
  <si>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</si>
  <si>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</si>
  <si>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</si>
  <si>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</si>
  <si>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</si>
  <si>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</si>
  <si>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</si>
  <si>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</si>
  <si>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</si>
  <si>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</si>
  <si>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</si>
  <si>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</si>
  <si>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</si>
  <si>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</si>
  <si>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</si>
  <si>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</si>
  <si>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</si>
  <si>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</si>
  <si>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</si>
  <si>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</si>
  <si>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</si>
  <si>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</si>
  <si>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</si>
  <si>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</si>
  <si>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</si>
  <si>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</si>
  <si>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</si>
  <si>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</si>
  <si>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</si>
  <si>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</si>
  <si>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</si>
  <si>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</si>
  <si>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</si>
  <si>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</si>
  <si>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</si>
  <si>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</si>
  <si>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</si>
  <si>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</si>
  <si>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</si>
  <si>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</si>
  <si>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</si>
  <si>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</si>
  <si>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</si>
  <si>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</si>
  <si>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</si>
  <si>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</si>
  <si>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</si>
  <si>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</si>
  <si>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</si>
  <si>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</si>
  <si>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</si>
  <si>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</si>
  <si>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</si>
  <si>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</si>
  <si>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</si>
  <si>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</si>
  <si>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</si>
  <si>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</si>
  <si>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</si>
  <si>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</si>
  <si>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</si>
  <si>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</si>
  <si>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</si>
  <si>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</si>
  <si>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</si>
  <si>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</si>
  <si>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</si>
  <si>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</si>
  <si>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</si>
  <si>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</si>
  <si>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</si>
  <si>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</si>
  <si>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</si>
  <si>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</si>
  <si>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</si>
  <si>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</si>
  <si>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</si>
  <si>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</si>
  <si>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</si>
  <si>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</si>
  <si>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</si>
  <si>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</si>
  <si>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</si>
  <si>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</si>
  <si>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</si>
  <si>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</si>
  <si>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</si>
  <si>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</si>
  <si>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</si>
  <si>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</si>
  <si>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</si>
  <si>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</si>
  <si>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</si>
  <si>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</si>
  <si>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</si>
  <si>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</si>
  <si>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</si>
  <si>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</si>
  <si>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</si>
  <si>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</si>
  <si>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</si>
  <si>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</si>
  <si>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</si>
  <si>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</si>
  <si>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</si>
  <si>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</si>
  <si>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</si>
  <si>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</si>
  <si>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</si>
  <si>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</si>
  <si>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</si>
  <si>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</si>
  <si>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</si>
  <si>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</si>
  <si>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</si>
  <si>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</si>
  <si>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</si>
  <si>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</si>
  <si>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</si>
  <si>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</si>
  <si>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</si>
  <si>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</si>
  <si>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</si>
  <si>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</si>
  <si>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</si>
  <si>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</si>
  <si>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</si>
  <si>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</si>
  <si>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</si>
  <si>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</si>
  <si>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</si>
  <si>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</si>
  <si>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</si>
  <si>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</si>
  <si>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</si>
  <si>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</si>
  <si>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</si>
  <si>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</si>
  <si>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</si>
  <si>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</si>
  <si>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</si>
  <si>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</si>
  <si>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</si>
  <si>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</si>
  <si>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</si>
  <si>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</si>
  <si>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</si>
  <si>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</si>
  <si>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</si>
  <si>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</si>
  <si>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</si>
  <si>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</si>
  <si>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</si>
  <si>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</si>
  <si>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</si>
  <si>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</si>
  <si>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</si>
  <si>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</si>
  <si>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</si>
  <si>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</si>
  <si>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</si>
  <si>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</si>
  <si>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</si>
  <si>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</si>
  <si>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</si>
  <si>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</si>
  <si>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</si>
  <si>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</si>
  <si>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</si>
  <si>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</si>
  <si>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</si>
  <si>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</si>
  <si>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</si>
  <si>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</si>
  <si>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</si>
  <si>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</si>
  <si>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</si>
  <si>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</si>
  <si>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</si>
  <si>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</si>
  <si>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</si>
  <si>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</si>
  <si>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</si>
  <si>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</si>
  <si>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</si>
  <si>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</si>
  <si>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</si>
  <si>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</si>
  <si>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</si>
  <si>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</si>
  <si>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</si>
  <si>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</si>
  <si>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</si>
  <si>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</si>
  <si>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</si>
  <si>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</si>
  <si>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</si>
  <si>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</si>
  <si>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</si>
  <si>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</si>
  <si>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</si>
  <si>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</si>
  <si>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</si>
  <si>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</si>
  <si>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</si>
  <si>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</si>
  <si>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</si>
  <si>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</si>
  <si>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</si>
  <si>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</si>
  <si>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</si>
  <si>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</si>
  <si>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</si>
  <si>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</si>
  <si>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</si>
  <si>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</si>
  <si>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</si>
  <si>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</si>
  <si>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</si>
  <si>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</si>
  <si>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</si>
  <si>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</si>
  <si>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</si>
  <si>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</si>
  <si>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</si>
  <si>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</si>
  <si>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</si>
  <si>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</si>
  <si>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</si>
  <si>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</si>
  <si>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</si>
  <si>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</si>
  <si>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</si>
  <si>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</si>
  <si>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</si>
  <si>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</si>
  <si>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</si>
  <si>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</si>
  <si>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</si>
  <si>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</si>
  <si>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</si>
  <si>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</si>
  <si>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</si>
  <si>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</si>
  <si>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</si>
  <si>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</si>
  <si>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</si>
  <si>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</si>
  <si>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</si>
  <si>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</si>
  <si>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</si>
  <si>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</si>
  <si>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</si>
  <si>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</si>
  <si>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</si>
  <si>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</si>
  <si>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</si>
  <si>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</si>
  <si>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</si>
  <si>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</si>
  <si>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</si>
  <si>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</si>
  <si>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</si>
  <si>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</si>
  <si>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</si>
  <si>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</si>
  <si>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</si>
  <si>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</si>
  <si>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</si>
  <si>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</si>
  <si>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</si>
  <si>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</si>
  <si>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</si>
  <si>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</si>
  <si>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</si>
  <si>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</si>
  <si>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</si>
  <si>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</si>
  <si>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</si>
  <si>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</si>
  <si>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</si>
  <si>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</si>
  <si>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</si>
  <si>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</si>
  <si>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</si>
  <si>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</si>
  <si>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</si>
  <si>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</si>
  <si>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</si>
  <si>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</si>
  <si>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</si>
  <si>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</si>
  <si>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</si>
  <si>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</si>
  <si>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</si>
  <si>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</si>
  <si>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</si>
  <si>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</si>
  <si>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</si>
  <si>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</si>
  <si>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</si>
  <si>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</si>
  <si>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</si>
  <si>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</si>
  <si>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</si>
  <si>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</si>
  <si>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</si>
  <si>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</si>
  <si>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</si>
  <si>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</si>
  <si>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</si>
  <si>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</si>
  <si>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</si>
  <si>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</si>
  <si>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</si>
  <si>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</si>
  <si>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</si>
  <si>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</si>
  <si>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</si>
  <si>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</si>
  <si>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</si>
  <si>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</si>
  <si>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</si>
  <si>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</si>
  <si>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</si>
  <si>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</si>
  <si>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</si>
  <si>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</si>
  <si>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</si>
  <si>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</si>
  <si>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</si>
  <si>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</si>
  <si>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</si>
  <si>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</si>
  <si>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</si>
  <si>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</si>
  <si>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</si>
  <si>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</si>
  <si>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</si>
  <si>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</si>
  <si>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</si>
  <si>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</si>
  <si>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</si>
  <si>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</si>
  <si>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</si>
  <si>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</si>
  <si>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</si>
  <si>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</si>
  <si>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</si>
  <si>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</si>
  <si>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</si>
  <si>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</si>
  <si>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</si>
  <si>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</si>
  <si>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</si>
  <si>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</si>
  <si>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</si>
  <si>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</si>
  <si>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</si>
  <si>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</si>
  <si>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</si>
  <si>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</si>
  <si>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</si>
  <si>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</si>
  <si>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</si>
  <si>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</si>
  <si>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</si>
  <si>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</si>
  <si>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</si>
  <si>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</si>
  <si>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</si>
  <si>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</si>
  <si>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</si>
  <si>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</si>
  <si>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</si>
  <si>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</si>
  <si>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</si>
  <si>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</si>
  <si>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</si>
  <si>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</si>
  <si>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</si>
  <si>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</si>
  <si>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</si>
  <si>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</si>
  <si>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</si>
  <si>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</si>
  <si>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</si>
  <si>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</si>
  <si>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</si>
  <si>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</si>
  <si>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</si>
  <si>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</si>
  <si>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</si>
  <si>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</si>
  <si>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</si>
  <si>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</si>
  <si>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</si>
  <si>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</si>
  <si>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</si>
  <si>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</si>
  <si>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</si>
  <si>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</si>
  <si>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</si>
  <si>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</si>
  <si>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</si>
  <si>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</si>
  <si>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</si>
  <si>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</si>
  <si>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</si>
  <si>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</si>
  <si>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</si>
  <si>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</si>
  <si>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</si>
  <si>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</si>
  <si>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</si>
  <si>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</si>
  <si>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</si>
  <si>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</si>
  <si>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</si>
  <si>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</si>
  <si>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</si>
  <si>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</si>
  <si>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</si>
  <si>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</si>
  <si>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</si>
  <si>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</si>
  <si>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</si>
  <si>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</si>
  <si>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</si>
  <si>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</si>
  <si>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</si>
  <si>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</si>
  <si>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</si>
  <si>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</si>
  <si>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</si>
  <si>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</si>
  <si>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</si>
  <si>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</si>
  <si>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</si>
  <si>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</si>
  <si>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</si>
  <si>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</si>
  <si>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</si>
  <si>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</si>
  <si>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</si>
  <si>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</si>
  <si>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</si>
  <si>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</si>
  <si>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</si>
  <si>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</si>
  <si>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</si>
  <si>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</si>
  <si>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</si>
  <si>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</si>
  <si>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</si>
  <si>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</si>
  <si>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</si>
  <si>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</si>
  <si>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</si>
  <si>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</si>
  <si>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</si>
  <si>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</si>
  <si>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</si>
  <si>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</si>
  <si>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</si>
  <si>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</si>
  <si>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</si>
  <si>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</si>
  <si>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</si>
  <si>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</si>
  <si>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</si>
  <si>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</si>
  <si>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</si>
  <si>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</si>
  <si>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</si>
  <si>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</si>
  <si>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</si>
  <si>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</si>
  <si>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</si>
  <si>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</si>
  <si>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</si>
  <si>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</si>
  <si>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</si>
  <si>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</si>
  <si>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</si>
  <si>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</si>
  <si>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</si>
  <si>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</si>
  <si>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</si>
  <si>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</si>
  <si>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</si>
  <si>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</si>
  <si>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</si>
  <si>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</si>
  <si>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</si>
  <si>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</si>
  <si>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</si>
  <si>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</si>
  <si>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</si>
  <si>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</si>
  <si>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</si>
  <si>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</si>
  <si>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</si>
  <si>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</si>
  <si>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</si>
  <si>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</si>
  <si>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</si>
  <si>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</si>
  <si>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</si>
  <si>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</si>
  <si>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</si>
  <si>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</si>
  <si>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</si>
  <si>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</si>
  <si>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</si>
  <si>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</si>
  <si>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</si>
  <si>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</si>
  <si>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</si>
  <si>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</si>
  <si>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</si>
  <si>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</si>
  <si>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</si>
  <si>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</si>
  <si>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</si>
  <si>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</si>
  <si>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</si>
  <si>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</si>
  <si>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</si>
  <si>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</si>
  <si>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</si>
  <si>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</si>
  <si>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</si>
  <si>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</si>
  <si>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</si>
  <si>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</si>
  <si>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</si>
  <si>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</si>
  <si>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</si>
  <si>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</si>
  <si>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</si>
  <si>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</si>
  <si>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</si>
  <si>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</si>
  <si>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</si>
  <si>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</si>
  <si>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</si>
  <si>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</si>
  <si>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</si>
  <si>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</si>
  <si>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</si>
  <si>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</si>
  <si>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</si>
  <si>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</si>
  <si>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</si>
  <si>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</si>
  <si>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</si>
  <si>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</si>
  <si>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</si>
  <si>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</si>
  <si>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</si>
  <si>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</si>
  <si>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</si>
  <si>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</si>
  <si>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</si>
  <si>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</si>
  <si>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</si>
  <si>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</si>
  <si>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</si>
  <si>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</si>
  <si>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</si>
  <si>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</si>
  <si>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</si>
  <si>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</si>
  <si>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</si>
  <si>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</si>
  <si>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</si>
  <si>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</si>
  <si>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</si>
  <si>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</si>
  <si>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</si>
  <si>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</si>
  <si>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</si>
  <si>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</si>
  <si>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</si>
  <si>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</si>
  <si>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</si>
  <si>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</si>
  <si>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</si>
  <si>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</si>
  <si>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</si>
  <si>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</si>
  <si>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</si>
  <si>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</si>
  <si>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</si>
  <si>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</si>
  <si>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</si>
  <si>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</si>
  <si>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</si>
  <si>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</si>
  <si>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</si>
  <si>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</si>
  <si>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</si>
  <si>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</si>
  <si>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</si>
  <si>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</si>
  <si>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</si>
  <si>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</si>
  <si>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</si>
  <si>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</si>
  <si>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</si>
  <si>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</si>
  <si>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</si>
  <si>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</si>
  <si>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</si>
  <si>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</si>
  <si>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</si>
  <si>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</si>
  <si>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</si>
  <si>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</si>
  <si>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</si>
  <si>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</si>
  <si>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</si>
  <si>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</si>
  <si>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</si>
  <si>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</si>
  <si>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</si>
  <si>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</si>
  <si>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</si>
  <si>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</si>
  <si>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</si>
  <si>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</si>
  <si>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</si>
  <si>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</si>
  <si>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</si>
  <si>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</si>
  <si>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</si>
  <si>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</si>
  <si>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</si>
  <si>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</si>
  <si>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</si>
  <si>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</si>
  <si>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</si>
  <si>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</si>
  <si>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</si>
  <si>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</si>
  <si>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</si>
  <si>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</si>
  <si>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</si>
  <si>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</si>
  <si>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</si>
  <si>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</si>
  <si>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</si>
  <si>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</si>
  <si>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</si>
  <si>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</si>
  <si>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</si>
  <si>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</si>
  <si>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</si>
  <si>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</si>
  <si>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</si>
  <si>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</si>
  <si>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</si>
  <si>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</si>
  <si>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</si>
  <si>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</si>
  <si>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</si>
  <si>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</si>
  <si>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</si>
  <si>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</si>
  <si>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</si>
  <si>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</si>
  <si>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</si>
  <si>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</si>
  <si>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</si>
  <si>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</si>
  <si>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</si>
  <si>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</si>
  <si>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</si>
  <si>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</si>
  <si>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</si>
  <si>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</si>
  <si>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</si>
  <si>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</si>
  <si>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</si>
  <si>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</si>
  <si>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</si>
  <si>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</si>
  <si>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</si>
  <si>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</si>
  <si>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</si>
  <si>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</si>
  <si>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</si>
  <si>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</si>
  <si>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</si>
  <si>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</si>
  <si>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</si>
  <si>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</si>
  <si>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</si>
  <si>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</si>
  <si>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</si>
  <si>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</si>
  <si>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</si>
  <si>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</si>
  <si>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</si>
  <si>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</si>
  <si>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</si>
  <si>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</si>
  <si>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</si>
  <si>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</si>
  <si>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</si>
  <si>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</si>
  <si>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</si>
  <si>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</si>
  <si>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</si>
  <si>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</si>
  <si>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</si>
  <si>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</si>
  <si>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</si>
  <si>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</si>
  <si>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</si>
  <si>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</si>
  <si>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</si>
  <si>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</si>
  <si>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</si>
  <si>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</si>
  <si>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</si>
  <si>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</si>
  <si>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</si>
  <si>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</si>
  <si>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</si>
  <si>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</si>
  <si>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</si>
  <si>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</si>
  <si>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</si>
  <si>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</si>
  <si>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</si>
  <si>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</si>
  <si>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</si>
  <si>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</si>
  <si>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</si>
  <si>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</si>
  <si>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</si>
  <si>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</si>
  <si>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</si>
  <si>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</si>
  <si>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</si>
  <si>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</si>
  <si>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</si>
  <si>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</si>
  <si>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</si>
  <si>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</si>
  <si>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</si>
  <si>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</si>
  <si>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</si>
  <si>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</si>
  <si>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</si>
  <si>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</si>
  <si>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</si>
  <si>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</si>
  <si>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</si>
  <si>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</si>
  <si>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</si>
  <si>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</si>
  <si>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</si>
  <si>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</si>
  <si>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</si>
  <si>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</si>
  <si>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</si>
  <si>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</si>
  <si>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</si>
  <si>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</si>
  <si>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</si>
  <si>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</si>
  <si>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</si>
  <si>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</si>
  <si>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</si>
  <si>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</si>
  <si>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</si>
  <si>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</si>
  <si>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</si>
  <si>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</si>
  <si>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</si>
  <si>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</si>
  <si>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</si>
  <si>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</si>
  <si>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</si>
  <si>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</si>
  <si>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</si>
  <si>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</si>
  <si>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</si>
  <si>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</si>
  <si>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</si>
  <si>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</si>
  <si>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</si>
  <si>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</si>
  <si>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</si>
  <si>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</si>
  <si>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</si>
  <si>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</si>
  <si>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</si>
  <si>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</si>
  <si>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</si>
  <si>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</si>
  <si>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</si>
  <si>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</si>
  <si>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</si>
  <si>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</si>
  <si>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</si>
  <si>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</si>
  <si>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</si>
  <si>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</si>
  <si>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</si>
  <si>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</si>
  <si>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</si>
  <si>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</si>
  <si>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</si>
  <si>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</si>
  <si>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</si>
  <si>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</si>
  <si>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</si>
  <si>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</si>
  <si>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</si>
  <si>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</si>
  <si>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</si>
  <si>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</si>
  <si>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</si>
  <si>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</si>
  <si>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</si>
  <si>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</si>
  <si>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</si>
  <si>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</si>
  <si>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</si>
  <si>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</si>
  <si>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</si>
  <si>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</si>
  <si>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</si>
  <si>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</si>
  <si>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</si>
  <si>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</si>
  <si>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</si>
  <si>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</si>
  <si>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</si>
  <si>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</si>
  <si>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</si>
  <si>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</si>
  <si>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</si>
  <si>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</si>
  <si>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</si>
  <si>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</si>
  <si>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</si>
  <si>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</si>
  <si>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</si>
  <si>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</si>
  <si>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</si>
  <si>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</si>
  <si>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</si>
  <si>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</si>
  <si>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</si>
  <si>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</si>
  <si>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</si>
  <si>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</si>
  <si>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</si>
  <si>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</si>
  <si>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</si>
  <si>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</si>
  <si>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</si>
  <si>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</si>
  <si>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</si>
  <si>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</si>
  <si>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</si>
  <si>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</si>
  <si>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</si>
  <si>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</si>
  <si>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</si>
  <si>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</si>
  <si>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</si>
  <si>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</si>
  <si>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</si>
  <si>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</si>
  <si>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</si>
  <si>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</si>
  <si>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</si>
  <si>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</si>
  <si>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</si>
  <si>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</si>
  <si>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</si>
  <si>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</si>
  <si>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</si>
  <si>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</si>
  <si>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</si>
  <si>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</si>
  <si>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</si>
  <si>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</si>
  <si>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</si>
  <si>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</si>
  <si>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</si>
  <si>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</si>
  <si>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</si>
  <si>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</si>
  <si>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</si>
  <si>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</si>
  <si>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</si>
  <si>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</si>
  <si>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</si>
  <si>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</si>
  <si>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</si>
  <si>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</si>
  <si>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</si>
  <si>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</si>
  <si>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</si>
  <si>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</si>
  <si>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</si>
  <si>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</si>
  <si>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</si>
  <si>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</si>
  <si>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</si>
  <si>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</si>
  <si>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</si>
  <si>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</si>
  <si>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</si>
  <si>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</si>
  <si>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</si>
  <si>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</si>
  <si>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</si>
  <si>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</si>
  <si>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</si>
  <si>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</si>
  <si>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</si>
  <si>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</si>
  <si>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</si>
  <si>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</si>
  <si>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</si>
  <si>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</si>
  <si>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</si>
  <si>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</si>
  <si>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</si>
  <si>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</si>
  <si>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</si>
  <si>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</si>
  <si>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</si>
  <si>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</si>
  <si>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</si>
  <si>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</si>
  <si>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</si>
  <si>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</si>
  <si>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</si>
  <si>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</si>
  <si>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</si>
  <si>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</si>
  <si>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</si>
  <si>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</si>
  <si>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</si>
  <si>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</si>
  <si>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</si>
  <si>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</si>
  <si>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</si>
  <si>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</si>
  <si>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</si>
  <si>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</si>
  <si>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</si>
  <si>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</si>
  <si>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</si>
  <si>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</si>
  <si>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</si>
  <si>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</si>
  <si>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</si>
  <si>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</si>
  <si>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</si>
  <si>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</si>
  <si>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</si>
  <si>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</si>
  <si>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</si>
  <si>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</si>
  <si>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</si>
  <si>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</si>
  <si>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</si>
  <si>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</si>
  <si>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</si>
  <si>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</si>
  <si>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</si>
  <si>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</si>
  <si>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</si>
  <si>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</si>
  <si>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</si>
  <si>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</si>
  <si>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</si>
  <si>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</si>
  <si>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</si>
  <si>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</si>
  <si>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</si>
  <si>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</si>
  <si>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</si>
  <si>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</si>
  <si>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</si>
  <si>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</si>
  <si>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</si>
  <si>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</si>
  <si>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</si>
  <si>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</si>
  <si>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</si>
  <si>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</si>
  <si>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</si>
  <si>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</si>
  <si>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</si>
  <si>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</si>
  <si>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</si>
  <si>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</si>
  <si>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</si>
  <si>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</si>
  <si>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</si>
  <si>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</si>
  <si>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</si>
  <si>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</si>
  <si>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</si>
  <si>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</si>
  <si>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</si>
  <si>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</si>
  <si>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</si>
  <si>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</si>
  <si>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</si>
  <si>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</si>
  <si>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</si>
  <si>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</si>
  <si>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</si>
  <si>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</si>
  <si>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</si>
  <si>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</si>
  <si>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</si>
  <si>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</si>
  <si>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</si>
  <si>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</si>
  <si>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</si>
  <si>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</si>
  <si>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</si>
  <si>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</si>
  <si>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</si>
  <si>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</si>
  <si>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</si>
  <si>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</si>
  <si>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</si>
  <si>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</si>
  <si>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</si>
  <si>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</si>
  <si>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</si>
  <si>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</si>
  <si>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</si>
  <si>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</si>
  <si>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</si>
  <si>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</si>
  <si>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</si>
  <si>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</si>
  <si>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</si>
  <si>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</si>
  <si>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</si>
  <si>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</si>
  <si>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</si>
  <si>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</si>
  <si>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</si>
  <si>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</si>
  <si>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</si>
  <si>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</si>
  <si>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</si>
  <si>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</si>
  <si>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</si>
  <si>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</si>
  <si>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</si>
  <si>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</si>
  <si>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</si>
  <si>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</si>
  <si>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</si>
  <si>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</si>
  <si>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</si>
  <si>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</si>
  <si>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</si>
  <si>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</si>
  <si>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</si>
  <si>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</si>
  <si>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</si>
  <si>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</si>
  <si>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</si>
  <si>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</si>
  <si>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</si>
  <si>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</si>
  <si>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</si>
  <si>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</si>
  <si>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</si>
  <si>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</si>
  <si>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</si>
  <si>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</si>
  <si>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</si>
  <si>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</si>
  <si>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</si>
  <si>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</si>
  <si>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</si>
  <si>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</si>
  <si>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</si>
  <si>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</si>
  <si>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</si>
  <si>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</si>
  <si>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</si>
  <si>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</si>
  <si>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</si>
  <si>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</si>
  <si>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</si>
  <si>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</si>
  <si>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</si>
  <si>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</si>
  <si>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</si>
  <si>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</si>
  <si>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</si>
  <si>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</si>
  <si>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</si>
  <si>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</si>
  <si>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</si>
  <si>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</si>
  <si>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</si>
  <si>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</si>
  <si>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</si>
  <si>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</si>
  <si>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</si>
  <si>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</si>
  <si>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</si>
  <si>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</si>
  <si>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</si>
  <si>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</si>
  <si>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</si>
  <si>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</si>
  <si>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</si>
  <si>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</si>
  <si>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</si>
  <si>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</si>
  <si>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</si>
  <si>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</si>
  <si>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</si>
  <si>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</si>
  <si>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</si>
  <si>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</si>
  <si>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</si>
  <si>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</si>
  <si>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</si>
  <si>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</si>
  <si>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</si>
  <si>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</si>
  <si>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</si>
  <si>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</si>
  <si>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</si>
  <si>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</si>
  <si>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</si>
  <si>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</si>
  <si>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</si>
  <si>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</si>
  <si>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</si>
  <si>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</si>
  <si>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</si>
  <si>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</si>
  <si>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</si>
  <si>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</si>
  <si>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</si>
  <si>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</si>
  <si>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</si>
  <si>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</si>
  <si>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</si>
  <si>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</si>
  <si>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</si>
  <si>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</si>
  <si>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</si>
  <si>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</si>
  <si>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</si>
  <si>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</si>
  <si>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</si>
  <si>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</si>
  <si>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</si>
  <si>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</si>
  <si>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</si>
  <si>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</si>
  <si>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</si>
  <si>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</si>
  <si>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</si>
  <si>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</si>
  <si>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</si>
  <si>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</si>
  <si>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</si>
  <si>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</si>
  <si>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</si>
  <si>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</si>
  <si>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</si>
  <si>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</si>
  <si>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</si>
  <si>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</si>
  <si>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</si>
  <si>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</si>
  <si>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</si>
  <si>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</si>
  <si>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</si>
  <si>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</si>
  <si>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</si>
  <si>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</si>
  <si>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</si>
  <si>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</si>
  <si>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</si>
  <si>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</si>
  <si>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</si>
  <si>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</si>
  <si>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</si>
  <si>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</si>
  <si>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</si>
  <si>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</si>
  <si>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</si>
  <si>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</si>
  <si>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</si>
  <si>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</si>
  <si>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</si>
  <si>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</si>
  <si>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</si>
  <si>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</si>
  <si>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</si>
  <si>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</si>
  <si>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</si>
  <si>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</si>
  <si>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</si>
  <si>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</si>
  <si>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</si>
  <si>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</si>
  <si>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</si>
  <si>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</si>
  <si>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</si>
  <si>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</si>
  <si>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</si>
  <si>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</si>
  <si>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</si>
  <si>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</si>
  <si>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</si>
  <si>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</si>
  <si>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</si>
  <si>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</si>
  <si>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</si>
  <si>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</si>
  <si>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</si>
  <si>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</si>
  <si>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</si>
  <si>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</si>
  <si>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</si>
  <si>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</si>
  <si>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</si>
  <si>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</si>
  <si>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</si>
  <si>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</si>
  <si>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</si>
  <si>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</si>
  <si>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</si>
  <si>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</si>
  <si>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</si>
  <si>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</si>
  <si>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</si>
  <si>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</si>
  <si>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</si>
  <si>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</si>
  <si>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</si>
  <si>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</si>
  <si>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</si>
  <si>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</si>
  <si>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</si>
  <si>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</si>
  <si>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</si>
  <si>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</si>
  <si>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</si>
  <si>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</si>
  <si>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</si>
  <si>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</si>
  <si>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</si>
  <si>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</si>
  <si>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</si>
  <si>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</si>
  <si>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</si>
  <si>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</si>
  <si>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</si>
  <si>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</si>
  <si>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</si>
  <si>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</si>
  <si>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</si>
  <si>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</si>
  <si>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</si>
  <si>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</si>
  <si>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</si>
  <si>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</si>
  <si>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</si>
  <si>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</si>
  <si>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</si>
  <si>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</si>
  <si>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</si>
  <si>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</si>
  <si>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</si>
  <si>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</si>
  <si>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</si>
  <si>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</si>
  <si>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</si>
  <si>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</si>
  <si>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</si>
  <si>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</si>
  <si>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</si>
  <si>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</si>
  <si>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</si>
  <si>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</si>
  <si>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</si>
  <si>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</si>
  <si>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</si>
  <si>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</si>
  <si>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</si>
  <si>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</si>
  <si>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</si>
  <si>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</si>
  <si>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</si>
  <si>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</si>
  <si>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</si>
  <si>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</si>
  <si>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</si>
  <si>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</si>
  <si>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</si>
  <si>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</si>
  <si>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</si>
  <si>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</si>
  <si>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</si>
  <si>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</si>
  <si>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</si>
  <si>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</si>
  <si>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</si>
  <si>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</si>
  <si>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</si>
  <si>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</si>
  <si>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</si>
  <si>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</si>
  <si>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</si>
  <si>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</si>
  <si>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</si>
  <si>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</si>
  <si>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</si>
  <si>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</si>
  <si>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</si>
  <si>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</si>
  <si>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</si>
  <si>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</si>
  <si>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</si>
  <si>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</si>
  <si>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</si>
  <si>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</si>
  <si>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</si>
  <si>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</si>
  <si>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</si>
  <si>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</si>
  <si>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</si>
  <si>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</si>
  <si>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</si>
  <si>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</si>
  <si>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</si>
  <si>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</si>
  <si>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</si>
  <si>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</si>
  <si>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</si>
  <si>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</si>
  <si>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</si>
  <si>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</si>
  <si>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</si>
  <si>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</si>
  <si>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</si>
  <si>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</si>
  <si>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</si>
  <si>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</si>
  <si>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</si>
  <si>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</si>
  <si>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</si>
  <si>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</si>
  <si>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</si>
  <si>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</si>
  <si>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</si>
  <si>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</si>
  <si>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</si>
  <si>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</si>
  <si>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</si>
  <si>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</si>
  <si>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</si>
  <si>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</si>
  <si>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</si>
  <si>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</si>
  <si>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</si>
  <si>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</si>
  <si>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</si>
  <si>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</si>
  <si>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</si>
  <si>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</si>
  <si>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</si>
  <si>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</si>
  <si>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</si>
  <si>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</si>
  <si>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</si>
  <si>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</si>
  <si>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</si>
  <si>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</si>
  <si>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</si>
  <si>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</si>
  <si>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</si>
  <si>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</si>
  <si>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</si>
  <si>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</si>
  <si>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</si>
  <si>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</si>
  <si>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</si>
  <si>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</si>
  <si>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</si>
  <si>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</si>
  <si>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</si>
  <si>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</si>
  <si>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</si>
  <si>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</si>
  <si>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</si>
  <si>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</si>
  <si>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</si>
  <si>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</si>
  <si>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</si>
  <si>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</si>
  <si>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</si>
  <si>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</si>
  <si>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</si>
  <si>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</si>
  <si>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</si>
  <si>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</si>
  <si>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</si>
  <si>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</si>
  <si>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</si>
  <si>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</si>
  <si>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</si>
  <si>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</si>
  <si>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</si>
  <si>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</si>
  <si>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</si>
  <si>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</si>
  <si>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</si>
  <si>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</si>
  <si>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</si>
  <si>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</si>
  <si>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</si>
  <si>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</si>
  <si>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</si>
  <si>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</si>
  <si>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</si>
  <si>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</si>
  <si>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</si>
  <si>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</si>
  <si>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</si>
  <si>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</si>
  <si>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</si>
  <si>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</si>
  <si>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</si>
  <si>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</si>
  <si>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</si>
  <si>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</si>
  <si>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</si>
  <si>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</si>
  <si>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</si>
  <si>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</si>
  <si>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</si>
  <si>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</si>
  <si>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</si>
  <si>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</si>
  <si>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</si>
  <si>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</si>
  <si>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</si>
  <si>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</si>
  <si>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</si>
  <si>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</si>
  <si>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</si>
  <si>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</si>
  <si>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</si>
  <si>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</si>
  <si>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</si>
  <si>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</si>
  <si>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</si>
  <si>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</si>
  <si>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</si>
  <si>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</si>
  <si>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</si>
  <si>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</si>
  <si>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</si>
  <si>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</si>
  <si>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</si>
  <si>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</si>
  <si>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</si>
  <si>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</si>
  <si>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</si>
  <si>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</si>
  <si>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</si>
  <si>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</si>
  <si>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</si>
  <si>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</si>
  <si>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</si>
  <si>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</si>
  <si>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</si>
  <si>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</si>
  <si>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</si>
  <si>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</si>
  <si>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</si>
  <si>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</si>
  <si>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</si>
  <si>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</si>
  <si>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</si>
  <si>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</si>
  <si>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</si>
  <si>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</si>
  <si>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</si>
  <si>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</si>
  <si>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</si>
  <si>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</si>
  <si>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</si>
  <si>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</si>
  <si>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</si>
  <si>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</si>
  <si>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</si>
  <si>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</si>
  <si>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</si>
  <si>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</si>
  <si>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</si>
  <si>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</si>
  <si>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</si>
  <si>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</si>
  <si>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</si>
  <si>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</si>
  <si>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</si>
  <si>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</si>
  <si>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</si>
  <si>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</si>
  <si>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</si>
  <si>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</si>
  <si>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</si>
  <si>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</si>
  <si>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</si>
  <si>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</si>
  <si>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</si>
  <si>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</si>
  <si>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</si>
  <si>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</si>
  <si>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</si>
  <si>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</si>
  <si>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</si>
  <si>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</si>
  <si>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</si>
  <si>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</si>
  <si>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</si>
  <si>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</si>
  <si>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</si>
  <si>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</si>
  <si>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</si>
  <si>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</si>
  <si>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</si>
  <si>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</si>
  <si>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</si>
  <si>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</si>
  <si>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</si>
  <si>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</si>
  <si>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</si>
  <si>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</si>
  <si>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</si>
  <si>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</si>
  <si>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</si>
  <si>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</si>
  <si>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</si>
  <si>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</si>
  <si>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</si>
  <si>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</si>
  <si>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</si>
  <si>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</si>
  <si>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</si>
  <si>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</si>
  <si>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</si>
  <si>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</si>
  <si>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</si>
  <si>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</si>
  <si>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</si>
  <si>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</si>
  <si>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</si>
  <si>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</si>
  <si>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</si>
  <si>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</si>
  <si>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</si>
  <si>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</si>
  <si>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</si>
  <si>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</si>
  <si>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</si>
  <si>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</si>
  <si>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</si>
  <si>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</si>
  <si>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</si>
  <si>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</si>
  <si>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</si>
  <si>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</si>
  <si>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</si>
  <si>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</si>
  <si>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</si>
  <si>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</si>
  <si>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</si>
  <si>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</si>
  <si>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</si>
  <si>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</si>
  <si>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</si>
  <si>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</si>
  <si>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</si>
  <si>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</si>
  <si>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</si>
  <si>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</si>
  <si>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</si>
  <si>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</si>
  <si>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</si>
  <si>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</si>
  <si>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</si>
  <si>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</si>
  <si>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</si>
  <si>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</si>
  <si>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</si>
  <si>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</si>
  <si>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</si>
  <si>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</si>
  <si>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</si>
  <si>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</si>
  <si>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</si>
  <si>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</si>
  <si>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</si>
  <si>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</si>
  <si>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</si>
  <si>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</si>
  <si>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</si>
  <si>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</si>
  <si>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</si>
  <si>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</si>
  <si>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</si>
  <si>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</si>
  <si>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</si>
  <si>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</si>
  <si>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</si>
  <si>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</si>
  <si>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</si>
  <si>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</si>
  <si>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</si>
  <si>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</si>
  <si>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</si>
  <si>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</si>
  <si>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</si>
  <si>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</si>
  <si>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</si>
  <si>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</si>
  <si>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</si>
  <si>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</si>
  <si>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</si>
  <si>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</si>
  <si>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</si>
  <si>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</si>
  <si>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</si>
  <si>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</si>
  <si>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</si>
  <si>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</si>
  <si>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</si>
  <si>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</si>
  <si>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</si>
  <si>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</si>
  <si>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</si>
  <si>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</si>
  <si>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</si>
  <si>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</si>
  <si>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</si>
  <si>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</si>
  <si>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</si>
  <si>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</si>
  <si>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</si>
  <si>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</si>
  <si>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</si>
  <si>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</si>
  <si>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</si>
  <si>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</si>
  <si>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</si>
  <si>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</si>
  <si>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</si>
  <si>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</si>
  <si>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</si>
  <si>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</si>
  <si>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</si>
  <si>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</si>
  <si>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</si>
  <si>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</si>
  <si>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</si>
  <si>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</si>
  <si>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</si>
  <si>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</si>
  <si>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</si>
  <si>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</si>
  <si>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</si>
  <si>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</si>
  <si>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</si>
  <si>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</si>
  <si>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</si>
  <si>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</si>
  <si>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</si>
  <si>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</si>
  <si>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</si>
  <si>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</si>
  <si>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</si>
  <si>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</si>
  <si>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</si>
  <si>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</si>
  <si>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</si>
  <si>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</si>
  <si>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</si>
  <si>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</si>
  <si>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</si>
  <si>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</si>
  <si>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</si>
  <si>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</si>
  <si>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</si>
  <si>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</si>
  <si>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</si>
  <si>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</si>
  <si>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</si>
  <si>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</si>
  <si>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</si>
  <si>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</si>
  <si>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</si>
  <si>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</si>
  <si>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</si>
  <si>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</si>
  <si>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</si>
  <si>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</si>
  <si>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</si>
  <si>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</si>
  <si>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</si>
  <si>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</si>
  <si>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</si>
  <si>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</si>
  <si>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</si>
  <si>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</si>
  <si>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</si>
  <si>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</si>
  <si>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</si>
  <si>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</si>
  <si>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</si>
  <si>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</si>
  <si>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</si>
  <si>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</si>
  <si>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</si>
  <si>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</si>
  <si>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</si>
  <si>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</si>
  <si>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</si>
  <si>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</si>
  <si>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</si>
  <si>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</si>
  <si>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</si>
  <si>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</si>
  <si>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</si>
  <si>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</si>
  <si>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</si>
  <si>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</si>
  <si>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</si>
  <si>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</si>
  <si>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</si>
  <si>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</si>
  <si>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</si>
  <si>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</si>
  <si>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</si>
  <si>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</si>
  <si>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</si>
  <si>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</si>
  <si>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</si>
  <si>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</si>
  <si>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</si>
  <si>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</si>
  <si>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</si>
  <si>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</si>
  <si>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</si>
  <si>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</si>
  <si>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</si>
  <si>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</si>
  <si>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</si>
  <si>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</si>
  <si>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</si>
  <si>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</si>
  <si>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</si>
  <si>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</si>
  <si>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</si>
  <si>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</si>
  <si>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</si>
  <si>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</si>
  <si>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</si>
  <si>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</si>
  <si>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</si>
  <si>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</si>
  <si>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</si>
  <si>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</si>
  <si>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</si>
  <si>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</si>
  <si>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</si>
  <si>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</si>
  <si>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</si>
  <si>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</si>
  <si>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</si>
  <si>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</si>
  <si>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</si>
  <si>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</si>
  <si>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</si>
  <si>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</si>
  <si>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</si>
  <si>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</si>
  <si>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</si>
  <si>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</si>
  <si>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</si>
  <si>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</si>
  <si>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</si>
  <si>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</si>
  <si>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</si>
  <si>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</si>
  <si>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</si>
  <si>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</si>
  <si>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</si>
  <si>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</si>
  <si>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</si>
  <si>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</si>
  <si>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</si>
  <si>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</si>
  <si>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</si>
  <si>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</si>
  <si>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</si>
  <si>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</si>
  <si>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</si>
  <si>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</si>
  <si>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</si>
  <si>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</si>
  <si>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</si>
  <si>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</si>
  <si>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</si>
  <si>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</si>
  <si>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</si>
  <si>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</si>
  <si>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</si>
  <si>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</si>
  <si>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</si>
  <si>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</si>
  <si>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</si>
  <si>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</si>
  <si>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</si>
  <si>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</si>
  <si>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</si>
  <si>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</si>
  <si>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</si>
  <si>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</si>
  <si>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</si>
  <si>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</si>
  <si>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</si>
  <si>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</si>
  <si>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</si>
  <si>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</si>
  <si>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</si>
  <si>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</si>
  <si>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</si>
  <si>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</si>
  <si>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</si>
  <si>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</si>
  <si>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</si>
  <si>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</si>
  <si>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</si>
  <si>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</si>
  <si>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</si>
  <si>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</si>
  <si>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</si>
  <si>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</si>
  <si>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</si>
  <si>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</si>
  <si>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</si>
  <si>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</si>
  <si>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</si>
  <si>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</si>
  <si>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</si>
  <si>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</si>
  <si>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</si>
  <si>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</si>
  <si>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</si>
  <si>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</si>
  <si>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</si>
  <si>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</si>
  <si>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</si>
  <si>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</si>
  <si>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</si>
  <si>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</si>
  <si>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</si>
  <si>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</si>
  <si>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</si>
  <si>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</si>
  <si>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</si>
  <si>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</si>
  <si>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</si>
  <si>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</si>
  <si>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</si>
  <si>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</si>
  <si>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</si>
  <si>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</si>
  <si>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</si>
  <si>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</si>
  <si>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</si>
  <si>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</si>
  <si>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</si>
  <si>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</si>
  <si>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</si>
  <si>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</si>
  <si>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</si>
  <si>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</si>
  <si>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</si>
  <si>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</si>
  <si>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</si>
  <si>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</si>
  <si>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</si>
  <si>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</si>
  <si>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</si>
  <si>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</si>
  <si>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</si>
  <si>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</si>
  <si>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</si>
  <si>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</si>
  <si>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</si>
  <si>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</si>
  <si>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</si>
  <si>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</si>
  <si>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</si>
  <si>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</si>
  <si>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</si>
  <si>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</si>
  <si>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</si>
  <si>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</si>
  <si>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</si>
  <si>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</si>
  <si>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</si>
  <si>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</si>
  <si>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</si>
  <si>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</si>
  <si>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</si>
  <si>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</si>
  <si>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</si>
  <si>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</si>
  <si>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</si>
  <si>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</si>
  <si>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</si>
  <si>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</si>
  <si>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</si>
  <si>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</si>
  <si>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</si>
  <si>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</si>
  <si>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</si>
  <si>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</si>
  <si>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</si>
  <si>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</si>
  <si>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</si>
  <si>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</si>
  <si>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</si>
  <si>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</si>
  <si>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</si>
  <si>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</si>
  <si>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</si>
  <si>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</si>
  <si>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</si>
  <si>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</si>
  <si>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</si>
  <si>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</si>
  <si>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</si>
  <si>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</si>
  <si>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</si>
  <si>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</si>
  <si>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</si>
  <si>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</si>
  <si>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</si>
  <si>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</si>
  <si>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</si>
  <si>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</si>
  <si>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</si>
  <si>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</si>
  <si>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</si>
  <si>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</si>
  <si>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</si>
  <si>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</si>
  <si>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</si>
  <si>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</si>
  <si>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</si>
  <si>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</si>
  <si>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</si>
  <si>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</si>
  <si>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</si>
  <si>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</si>
  <si>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</si>
  <si>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</si>
  <si>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</si>
  <si>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</si>
  <si>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</si>
  <si>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</si>
  <si>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</si>
  <si>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</si>
  <si>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</si>
  <si>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</si>
  <si>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</si>
  <si>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</si>
  <si>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</si>
  <si>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</si>
  <si>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</si>
  <si>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</si>
  <si>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</si>
  <si>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</si>
  <si>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</si>
  <si>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</si>
  <si>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</si>
  <si>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</si>
  <si>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</si>
  <si>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</si>
  <si>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</si>
  <si>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</si>
  <si>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</si>
  <si>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</si>
  <si>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</si>
  <si>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</si>
  <si>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</si>
  <si>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</si>
  <si>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</si>
  <si>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</si>
  <si>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</si>
  <si>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</si>
  <si>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</si>
  <si>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</si>
  <si>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</si>
  <si>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</si>
  <si>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</si>
  <si>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</si>
  <si>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</si>
  <si>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</si>
  <si>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</si>
  <si>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</si>
  <si>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</si>
  <si>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</si>
  <si>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</si>
  <si>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</si>
  <si>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</si>
  <si>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</si>
  <si>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</si>
  <si>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</si>
  <si>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</si>
  <si>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</si>
  <si>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</si>
  <si>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</si>
  <si>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</si>
  <si>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</si>
  <si>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</si>
  <si>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</si>
  <si>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</si>
  <si>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</si>
  <si>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</si>
  <si>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</si>
  <si>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</si>
  <si>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</si>
  <si>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</si>
  <si>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</si>
  <si>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</si>
  <si>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</si>
  <si>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</si>
  <si>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</si>
  <si>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</si>
  <si>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</si>
  <si>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</si>
  <si>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</si>
  <si>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</si>
  <si>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</si>
  <si>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</si>
  <si>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</si>
  <si>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</si>
  <si>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</si>
  <si>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</si>
  <si>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</si>
  <si>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</si>
  <si>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</si>
  <si>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</si>
  <si>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</si>
  <si>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</si>
  <si>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</si>
  <si>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</si>
  <si>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</si>
  <si>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</si>
  <si>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</si>
  <si>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</si>
  <si>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</si>
  <si>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</si>
  <si>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</si>
  <si>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</si>
  <si>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</si>
  <si>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</si>
  <si>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</si>
  <si>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</si>
  <si>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</si>
  <si>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</si>
  <si>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</si>
  <si>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</si>
  <si>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</si>
  <si>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</si>
  <si>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</si>
  <si>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</si>
  <si>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</si>
  <si>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</si>
  <si>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</si>
  <si>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</si>
  <si>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</si>
  <si>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</si>
  <si>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</si>
  <si>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</si>
  <si>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</si>
  <si>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</si>
  <si>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</si>
  <si>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</si>
  <si>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</si>
  <si>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</si>
  <si>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</si>
  <si>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</si>
  <si>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</si>
  <si>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</si>
  <si>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</si>
  <si>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</si>
  <si>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</si>
  <si>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</si>
  <si>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</si>
  <si>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</si>
  <si>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</si>
  <si>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</si>
  <si>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</si>
  <si>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</si>
  <si>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</si>
  <si>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</si>
  <si>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</si>
  <si>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</si>
  <si>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</si>
  <si>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</si>
  <si>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</si>
  <si>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</si>
  <si>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</si>
  <si>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</si>
  <si>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</si>
  <si>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</si>
  <si>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</si>
  <si>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</si>
  <si>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</si>
  <si>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</si>
  <si>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</si>
  <si>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</si>
  <si>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</si>
  <si>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</si>
  <si>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</si>
  <si>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</si>
  <si>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</si>
  <si>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</si>
  <si>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</si>
  <si>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</si>
  <si>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</si>
  <si>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</si>
  <si>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</si>
  <si>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</si>
  <si>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</si>
  <si>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</si>
  <si>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</si>
  <si>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</si>
  <si>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</si>
  <si>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</si>
  <si>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</si>
  <si>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</si>
  <si>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</si>
  <si>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</si>
  <si>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</si>
  <si>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</si>
  <si>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</si>
  <si>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</si>
  <si>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</si>
  <si>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</si>
  <si>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</si>
  <si>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</si>
  <si>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</si>
  <si>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</si>
  <si>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</si>
  <si>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</si>
  <si>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</si>
  <si>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</si>
  <si>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</si>
  <si>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</si>
  <si>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</si>
  <si>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</si>
  <si>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</si>
  <si>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</si>
  <si>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</si>
  <si>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</si>
  <si>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</si>
  <si>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</si>
  <si>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</si>
  <si>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</si>
  <si>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</si>
  <si>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</si>
  <si>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</si>
  <si>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</si>
  <si>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</si>
  <si>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</si>
  <si>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</si>
  <si>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</si>
  <si>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</si>
  <si>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</si>
  <si>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</si>
  <si>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</si>
  <si>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</si>
  <si>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</si>
  <si>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</si>
  <si>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</si>
  <si>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</si>
  <si>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</si>
  <si>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</si>
  <si>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</si>
  <si>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</si>
  <si>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</si>
  <si>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</si>
  <si>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</si>
  <si>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</si>
  <si>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</si>
  <si>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</si>
  <si>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</si>
  <si>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</si>
  <si>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</si>
  <si>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</si>
  <si>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</si>
  <si>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</si>
  <si>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</si>
  <si>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</si>
  <si>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</si>
  <si>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</si>
  <si>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</si>
  <si>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</si>
  <si>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</si>
  <si>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</si>
  <si>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</si>
  <si>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</si>
  <si>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</si>
  <si>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</si>
  <si>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</si>
  <si>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</si>
  <si>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</si>
  <si>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</si>
  <si>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</si>
  <si>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</si>
  <si>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</si>
  <si>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</si>
  <si>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</si>
  <si>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</si>
  <si>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</si>
  <si>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</si>
  <si>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</si>
  <si>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</si>
  <si>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</si>
  <si>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</si>
  <si>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</si>
  <si>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</si>
  <si>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</si>
  <si>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</si>
  <si>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</si>
  <si>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</si>
  <si>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</si>
  <si>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</si>
  <si>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</si>
  <si>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</si>
  <si>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</si>
  <si>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</si>
  <si>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</si>
  <si>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</si>
  <si>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</si>
  <si>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</si>
  <si>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</si>
  <si>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</si>
  <si>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</si>
  <si>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</si>
  <si>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</si>
  <si>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</si>
  <si>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</si>
  <si>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</si>
  <si>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</si>
  <si>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</si>
  <si>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</si>
  <si>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</si>
  <si>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</si>
  <si>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</si>
  <si>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</si>
  <si>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</si>
  <si>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</si>
  <si>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</si>
  <si>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</si>
  <si>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</si>
  <si>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</si>
  <si>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</si>
  <si>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</si>
  <si>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</si>
  <si>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</si>
  <si>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</si>
  <si>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</si>
  <si>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</si>
  <si>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</si>
  <si>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</si>
  <si>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</si>
  <si>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</si>
  <si>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</si>
  <si>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</si>
  <si>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</si>
  <si>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</si>
  <si>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</si>
  <si>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</si>
  <si>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</si>
  <si>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</si>
  <si>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</si>
  <si>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</si>
  <si>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</si>
  <si>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</si>
  <si>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</si>
  <si>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</si>
  <si>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</si>
  <si>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</si>
  <si>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</si>
  <si>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</si>
  <si>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</si>
  <si>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</si>
  <si>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</si>
  <si>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</si>
  <si>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</si>
  <si>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</si>
  <si>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</si>
  <si>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</si>
  <si>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</si>
  <si>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</si>
  <si>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</si>
  <si>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</si>
  <si>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</si>
  <si>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</si>
  <si>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</si>
  <si>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</si>
  <si>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</si>
  <si>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</si>
  <si>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</si>
  <si>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</si>
  <si>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</si>
  <si>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</si>
  <si>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</si>
  <si>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</si>
  <si>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</si>
  <si>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</si>
  <si>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</si>
  <si>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</si>
  <si>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</si>
  <si>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</si>
  <si>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</si>
  <si>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</si>
  <si>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</si>
  <si>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</si>
  <si>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</si>
  <si>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</si>
  <si>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</si>
  <si>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</si>
  <si>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</si>
  <si>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</si>
  <si>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</si>
  <si>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</si>
  <si>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</si>
  <si>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</si>
  <si>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</si>
  <si>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</si>
  <si>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</si>
  <si>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</si>
  <si>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</si>
  <si>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</si>
  <si>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</si>
  <si>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</si>
  <si>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</si>
  <si>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</si>
  <si>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</si>
  <si>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</si>
  <si>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</si>
  <si>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</si>
  <si>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</si>
  <si>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</si>
  <si>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</si>
  <si>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</si>
  <si>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</si>
  <si>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</si>
  <si>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</si>
  <si>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</si>
  <si>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</si>
  <si>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</si>
  <si>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</si>
  <si>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</si>
  <si>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</si>
  <si>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</si>
  <si>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</si>
  <si>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</si>
  <si>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</si>
  <si>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</si>
  <si>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</si>
  <si>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</si>
  <si>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</si>
  <si>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</si>
  <si>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</si>
  <si>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</si>
  <si>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</si>
  <si>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</si>
  <si>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</si>
  <si>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</si>
  <si>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</si>
  <si>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</si>
  <si>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</si>
  <si>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</si>
  <si>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</si>
  <si>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</si>
  <si>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</si>
  <si>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</si>
  <si>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</si>
  <si>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</si>
  <si>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</si>
  <si>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</si>
  <si>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</si>
  <si>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</si>
  <si>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</si>
  <si>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</si>
  <si>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</si>
  <si>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</si>
  <si>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</si>
  <si>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</si>
  <si>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</si>
  <si>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</si>
  <si>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</si>
  <si>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</si>
  <si>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</si>
  <si>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</si>
  <si>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</si>
  <si>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</si>
  <si>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</si>
  <si>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</si>
  <si>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</si>
  <si>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</si>
  <si>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</si>
  <si>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</si>
  <si>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</si>
  <si>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</si>
  <si>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</si>
  <si>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</si>
  <si>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</si>
  <si>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</si>
  <si>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</si>
  <si>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</si>
  <si>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</si>
  <si>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</si>
  <si>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</si>
  <si>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</si>
  <si>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</si>
  <si>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</si>
  <si>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</si>
  <si>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</si>
  <si>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</si>
  <si>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</si>
  <si>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</si>
  <si>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</si>
  <si>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</si>
  <si>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</si>
  <si>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</si>
  <si>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</si>
  <si>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</si>
  <si>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</si>
  <si>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</si>
  <si>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</si>
  <si>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</si>
  <si>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</si>
  <si>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</si>
  <si>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</si>
  <si>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</si>
  <si>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</si>
  <si>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</si>
  <si>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</si>
  <si>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</si>
  <si>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</si>
  <si>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</si>
  <si>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</si>
  <si>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</si>
  <si>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</si>
  <si>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</si>
  <si>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</si>
  <si>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</si>
  <si>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</si>
  <si>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</si>
  <si>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</si>
  <si>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</si>
  <si>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</si>
  <si>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</si>
  <si>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</si>
  <si>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</si>
  <si>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</si>
  <si>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</si>
  <si>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</si>
  <si>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</si>
  <si>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</si>
  <si>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</si>
  <si>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</si>
  <si>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</si>
  <si>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</si>
  <si>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</si>
  <si>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</si>
  <si>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</si>
  <si>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</si>
  <si>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</si>
  <si>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</si>
  <si>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</si>
  <si>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</si>
  <si>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</si>
  <si>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</si>
  <si>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</si>
  <si>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</si>
  <si>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</si>
  <si>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</si>
  <si>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</si>
  <si>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</si>
  <si>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</si>
  <si>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</si>
  <si>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</si>
  <si>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</si>
  <si>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</si>
  <si>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</si>
  <si>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</si>
  <si>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</si>
  <si>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</si>
  <si>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</si>
  <si>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</si>
  <si>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</si>
  <si>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</si>
  <si>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</si>
  <si>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</si>
  <si>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</si>
  <si>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</si>
  <si>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</si>
  <si>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</si>
  <si>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</si>
  <si>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</si>
  <si>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</si>
  <si>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</si>
  <si>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</si>
  <si>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</si>
  <si>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</si>
  <si>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</si>
  <si>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</si>
  <si>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</si>
  <si>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</si>
  <si>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</si>
  <si>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</si>
  <si>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</si>
  <si>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</si>
  <si>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</si>
  <si>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</si>
  <si>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</si>
  <si>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</si>
  <si>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</si>
  <si>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</si>
  <si>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</si>
  <si>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</si>
  <si>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</si>
  <si>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</si>
  <si>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</si>
  <si>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</si>
  <si>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</si>
  <si>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</si>
  <si>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</si>
  <si>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</si>
  <si>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</si>
  <si>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</si>
  <si>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</si>
  <si>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</si>
  <si>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</si>
  <si>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</si>
  <si>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</si>
  <si>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</si>
  <si>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</si>
  <si>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</si>
  <si>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</si>
  <si>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</si>
  <si>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</si>
  <si>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</si>
  <si>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</si>
  <si>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</si>
  <si>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</si>
  <si>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</si>
  <si>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</si>
  <si>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</si>
  <si>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</si>
  <si>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</si>
  <si>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</si>
  <si>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</si>
  <si>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</si>
  <si>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</si>
  <si>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</si>
  <si>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</si>
  <si>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</si>
  <si>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</si>
  <si>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</si>
  <si>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</si>
  <si>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</si>
  <si>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</si>
  <si>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</si>
  <si>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</si>
  <si>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</si>
  <si>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</si>
  <si>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</si>
  <si>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</si>
  <si>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</si>
  <si>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</si>
  <si>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</si>
  <si>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</si>
  <si>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</si>
  <si>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</si>
  <si>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</si>
  <si>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</si>
  <si>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</si>
  <si>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</si>
  <si>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</si>
  <si>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</si>
  <si>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</si>
  <si>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</si>
  <si>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</si>
  <si>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</si>
  <si>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</si>
  <si>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</si>
  <si>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</si>
  <si>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</si>
  <si>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</si>
  <si>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</si>
  <si>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</si>
  <si>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</si>
  <si>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</si>
  <si>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</si>
  <si>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</si>
  <si>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</si>
  <si>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</si>
  <si>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</si>
  <si>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</si>
  <si>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</si>
  <si>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</si>
  <si>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</si>
  <si>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</si>
  <si>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</si>
  <si>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</si>
  <si>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</si>
  <si>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</si>
  <si>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</si>
  <si>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</si>
  <si>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</si>
  <si>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</si>
  <si>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</si>
  <si>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</si>
  <si>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</si>
  <si>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</si>
  <si>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</si>
  <si>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</si>
  <si>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</si>
  <si>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</si>
  <si>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</si>
  <si>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</si>
  <si>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</si>
  <si>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</si>
  <si>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</si>
  <si>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</si>
  <si>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</si>
  <si>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</si>
  <si>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</si>
  <si>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</si>
  <si>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</si>
  <si>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</si>
  <si>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</si>
  <si>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</si>
  <si>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</si>
  <si>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</si>
  <si>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</si>
  <si>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</si>
  <si>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</si>
  <si>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</si>
  <si>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</si>
  <si>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</si>
  <si>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</si>
  <si>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</si>
  <si>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</si>
  <si>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</si>
  <si>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</si>
  <si>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</si>
  <si>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</si>
  <si>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</si>
  <si>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</si>
  <si>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</si>
  <si>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</si>
  <si>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</si>
  <si>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</si>
  <si>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</si>
  <si>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</si>
  <si>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</si>
  <si>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</si>
  <si>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</si>
  <si>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</si>
  <si>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</si>
  <si>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</si>
  <si>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</si>
  <si>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</si>
  <si>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</si>
  <si>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</si>
  <si>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</si>
  <si>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</si>
  <si>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</si>
  <si>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</si>
  <si>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</si>
  <si>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</si>
  <si>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</si>
  <si>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</si>
  <si>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</si>
  <si>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</si>
  <si>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</si>
  <si>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</si>
  <si>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</si>
  <si>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</si>
  <si>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</si>
  <si>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</si>
  <si>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</si>
  <si>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</si>
  <si>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</si>
  <si>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</si>
  <si>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</si>
  <si>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</si>
  <si>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</si>
  <si>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</si>
  <si>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</si>
  <si>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</si>
  <si>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</si>
  <si>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</si>
  <si>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</si>
  <si>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</si>
  <si>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</si>
  <si>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</si>
  <si>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</si>
  <si>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</si>
  <si>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</si>
  <si>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</si>
  <si>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</si>
  <si>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</si>
  <si>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</si>
  <si>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</si>
  <si>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</si>
  <si>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</si>
  <si>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</si>
  <si>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</si>
  <si>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</si>
  <si>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</si>
  <si>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</si>
  <si>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</si>
  <si>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</si>
  <si>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</si>
  <si>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</si>
  <si>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</si>
  <si>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</si>
  <si>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</si>
  <si>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</si>
  <si>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</si>
  <si>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</si>
  <si>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</si>
  <si>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</si>
  <si>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</si>
  <si>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</si>
  <si>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</si>
  <si>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</si>
  <si>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</si>
  <si>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</si>
  <si>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</si>
  <si>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</si>
  <si>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</si>
  <si>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</si>
  <si>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</si>
  <si>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</si>
  <si>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</si>
  <si>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</si>
  <si>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</si>
  <si>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</si>
  <si>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</si>
  <si>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</si>
  <si>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</si>
  <si>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</si>
  <si>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</si>
  <si>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</si>
  <si>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</si>
  <si>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</si>
  <si>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</si>
  <si>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</si>
  <si>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</si>
  <si>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</si>
  <si>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</si>
  <si>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</si>
  <si>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</si>
  <si>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</si>
  <si>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</si>
  <si>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</si>
  <si>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</si>
  <si>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</si>
  <si>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</si>
  <si>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</si>
  <si>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</si>
  <si>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</si>
  <si>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</si>
  <si>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</si>
  <si>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</si>
  <si>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</si>
  <si>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</si>
  <si>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</si>
  <si>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</si>
  <si>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</si>
  <si>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</si>
  <si>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</si>
  <si>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</si>
  <si>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</si>
  <si>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</si>
  <si>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</si>
  <si>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</si>
  <si>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</si>
  <si>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</si>
  <si>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</si>
  <si>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</si>
  <si>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</si>
  <si>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</si>
  <si>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</si>
  <si>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</si>
  <si>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</si>
  <si>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</si>
  <si>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</si>
  <si>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</si>
  <si>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</si>
  <si>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</si>
  <si>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</si>
  <si>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</si>
  <si>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</si>
  <si>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</si>
  <si>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</si>
  <si>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</si>
  <si>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</si>
  <si>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</si>
  <si>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</si>
  <si>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</si>
  <si>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</si>
  <si>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</si>
  <si>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</si>
  <si>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</si>
  <si>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</si>
  <si>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</si>
  <si>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</si>
  <si>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</si>
  <si>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</si>
  <si>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</si>
  <si>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</si>
  <si>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</si>
  <si>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</si>
  <si>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</si>
  <si>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</si>
  <si>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</si>
  <si>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</si>
  <si>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</si>
  <si>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</si>
  <si>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</si>
  <si>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</si>
  <si>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</si>
  <si>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</si>
  <si>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</si>
  <si>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</si>
  <si>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</si>
  <si>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</si>
  <si>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</si>
  <si>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</si>
  <si>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</si>
  <si>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</si>
  <si>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</si>
  <si>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</si>
  <si>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</si>
  <si>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</si>
  <si>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</si>
  <si>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</si>
  <si>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</si>
  <si>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</si>
  <si>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</si>
  <si>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</si>
  <si>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</si>
  <si>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</si>
  <si>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</si>
  <si>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</si>
  <si>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</si>
  <si>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</si>
  <si>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</si>
  <si>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</si>
  <si>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</si>
  <si>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</si>
  <si>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</si>
  <si>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</si>
  <si>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</si>
  <si>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</si>
  <si>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</si>
  <si>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</si>
  <si>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</si>
  <si>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</si>
  <si>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</si>
  <si>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</si>
  <si>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</si>
  <si>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</si>
  <si>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</si>
  <si>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</si>
  <si>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</si>
  <si>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</si>
  <si>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</si>
  <si>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</si>
  <si>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</si>
  <si>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</si>
  <si>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</si>
  <si>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</si>
  <si>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</si>
  <si>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</si>
  <si>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</si>
  <si>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</si>
  <si>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</si>
  <si>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</si>
  <si>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</si>
  <si>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</si>
  <si>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</si>
  <si>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</si>
  <si>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</si>
  <si>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</si>
  <si>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</si>
  <si>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</si>
  <si>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</si>
  <si>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</si>
  <si>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</si>
  <si>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</si>
  <si>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</si>
  <si>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</si>
  <si>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</si>
  <si>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</si>
  <si>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</si>
  <si>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</si>
  <si>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</si>
  <si>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</si>
  <si>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</si>
  <si>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</si>
  <si>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</si>
  <si>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</si>
  <si>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</si>
  <si>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</si>
  <si>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</si>
  <si>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</si>
  <si>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</si>
  <si>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</si>
  <si>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</si>
  <si>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</si>
  <si>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</si>
  <si>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</si>
  <si>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</si>
  <si>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</si>
  <si>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</si>
  <si>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</si>
  <si>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</si>
  <si>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</si>
  <si>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</si>
  <si>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</si>
  <si>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</si>
  <si>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</si>
  <si>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</si>
  <si>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</si>
  <si>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</si>
  <si>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</si>
  <si>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</si>
  <si>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</si>
  <si>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</si>
  <si>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</si>
  <si>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</si>
  <si>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</si>
  <si>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</si>
  <si>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</si>
  <si>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</si>
  <si>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</si>
  <si>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</si>
  <si>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</si>
  <si>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</si>
  <si>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</si>
  <si>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</si>
  <si>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</si>
  <si>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</si>
  <si>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</si>
  <si>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</si>
  <si>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</si>
  <si>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</si>
  <si>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</si>
  <si>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</si>
  <si>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</si>
  <si>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</si>
  <si>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</si>
  <si>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</si>
  <si>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</si>
  <si>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</si>
  <si>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</si>
  <si>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</si>
  <si>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</si>
  <si>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</si>
  <si>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</si>
  <si>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</si>
  <si>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</si>
  <si>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</si>
  <si>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</si>
  <si>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</si>
  <si>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</si>
  <si>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</si>
  <si>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</si>
  <si>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</si>
  <si>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</si>
  <si>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</si>
  <si>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</si>
  <si>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</si>
  <si>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</si>
  <si>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</si>
  <si>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</si>
  <si>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</si>
  <si>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</si>
  <si>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</si>
  <si>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</si>
  <si>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</si>
  <si>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</si>
  <si>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</si>
  <si>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</si>
  <si>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</si>
  <si>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</si>
  <si>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</si>
  <si>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</si>
  <si>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</si>
  <si>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</si>
  <si>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</si>
  <si>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</si>
  <si>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</si>
  <si>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</si>
  <si>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</si>
  <si>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</si>
  <si>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</si>
  <si>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</si>
  <si>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</si>
  <si>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</si>
  <si>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</si>
  <si>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</si>
  <si>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</si>
  <si>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</si>
  <si>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</si>
  <si>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</si>
  <si>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</si>
  <si>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</si>
  <si>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</si>
  <si>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</si>
  <si>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</si>
  <si>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</si>
  <si>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</si>
  <si>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</si>
  <si>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</si>
  <si>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</si>
  <si>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</si>
  <si>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</si>
  <si>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</si>
  <si>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</si>
  <si>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</si>
  <si>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</si>
  <si>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</si>
  <si>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</si>
  <si>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</si>
  <si>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</si>
  <si>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</si>
  <si>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</si>
  <si>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</si>
  <si>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</si>
  <si>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</si>
  <si>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</si>
  <si>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</si>
  <si>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</si>
  <si>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</si>
  <si>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</si>
  <si>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</si>
  <si>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</si>
  <si>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</si>
  <si>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</si>
  <si>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</si>
  <si>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</si>
  <si>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</si>
  <si>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</si>
  <si>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</si>
  <si>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</si>
  <si>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</si>
  <si>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</si>
  <si>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</si>
  <si>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</si>
  <si>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</si>
  <si>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</si>
  <si>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</si>
  <si>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</si>
  <si>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</si>
  <si>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</si>
  <si>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</si>
  <si>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</si>
  <si>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</si>
  <si>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</si>
  <si>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</si>
  <si>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</si>
  <si>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</si>
  <si>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</si>
  <si>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</si>
  <si>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</si>
  <si>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</si>
  <si>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</si>
  <si>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</si>
  <si>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</si>
  <si>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</si>
  <si>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</si>
  <si>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</si>
  <si>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</si>
  <si>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</si>
  <si>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</si>
  <si>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</si>
  <si>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</si>
  <si>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</si>
  <si>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</si>
  <si>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</si>
  <si>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</si>
  <si>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</si>
  <si>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</si>
  <si>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</si>
  <si>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</si>
  <si>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</si>
  <si>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</si>
  <si>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</si>
  <si>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</si>
  <si>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</si>
  <si>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</si>
  <si>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</si>
  <si>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</si>
  <si>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</si>
  <si>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</si>
  <si>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</si>
  <si>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</si>
  <si>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</si>
  <si>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</si>
  <si>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</si>
  <si>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</si>
  <si>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</si>
  <si>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</si>
  <si>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</si>
  <si>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</si>
  <si>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</si>
  <si>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</si>
  <si>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</si>
  <si>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</si>
  <si>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</si>
  <si>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</si>
  <si>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</si>
  <si>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</si>
  <si>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</si>
  <si>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</si>
  <si>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</si>
  <si>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</si>
  <si>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</si>
  <si>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</si>
  <si>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</si>
  <si>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</si>
  <si>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</si>
  <si>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</si>
  <si>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</si>
  <si>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</si>
  <si>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</si>
  <si>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</si>
  <si>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</si>
  <si>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</si>
  <si>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</si>
  <si>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</si>
  <si>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</si>
  <si>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</si>
  <si>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</si>
  <si>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</si>
  <si>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</si>
  <si>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</si>
  <si>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</si>
  <si>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</si>
  <si>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</si>
  <si>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</si>
  <si>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</si>
  <si>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</si>
  <si>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</si>
  <si>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</si>
  <si>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</si>
  <si>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</si>
  <si>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</si>
  <si>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</si>
  <si>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</si>
  <si>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</si>
  <si>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</si>
  <si>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</si>
  <si>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</si>
  <si>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</si>
  <si>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</si>
  <si>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</si>
  <si>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</si>
  <si>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</si>
  <si>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</si>
  <si>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</si>
  <si>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</si>
  <si>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</si>
  <si>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</si>
  <si>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</si>
  <si>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</si>
  <si>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</si>
  <si>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</si>
  <si>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</si>
  <si>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</si>
  <si>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</si>
  <si>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</si>
  <si>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</si>
  <si>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</si>
  <si>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</si>
  <si>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</si>
  <si>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</si>
  <si>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</si>
  <si>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</si>
  <si>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</si>
  <si>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</si>
  <si>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</si>
  <si>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</si>
  <si>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</si>
  <si>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</si>
  <si>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</si>
  <si>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</si>
  <si>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</si>
  <si>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</si>
  <si>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</si>
  <si>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</si>
  <si>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</si>
  <si>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</si>
  <si>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</si>
  <si>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</si>
  <si>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</si>
  <si>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</si>
  <si>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</si>
  <si>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</si>
  <si>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</si>
  <si>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</si>
  <si>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</si>
  <si>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</si>
  <si>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</si>
  <si>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</si>
  <si>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</si>
  <si>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</si>
  <si>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</si>
  <si>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</si>
  <si>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</si>
  <si>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</si>
  <si>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</si>
  <si>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</si>
  <si>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</si>
  <si>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</si>
  <si>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</si>
  <si>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</si>
  <si>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</si>
  <si>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</si>
  <si>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</si>
  <si>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</si>
  <si>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</si>
  <si>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</si>
  <si>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</si>
  <si>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</si>
  <si>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</si>
  <si>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</si>
  <si>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</si>
  <si>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</si>
  <si>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</si>
  <si>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</si>
  <si>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</si>
  <si>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</si>
  <si>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</si>
  <si>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</si>
  <si>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</si>
  <si>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</si>
  <si>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</si>
  <si>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</si>
  <si>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</si>
  <si>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</si>
  <si>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</si>
  <si>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</si>
  <si>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</si>
  <si>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</si>
  <si>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</si>
  <si>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</si>
  <si>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</si>
  <si>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</si>
  <si>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</si>
  <si>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</si>
  <si>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</si>
  <si>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</si>
  <si>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</si>
  <si>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</si>
  <si>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</si>
  <si>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</si>
  <si>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</si>
  <si>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</si>
  <si>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</si>
  <si>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</si>
  <si>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</si>
  <si>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</si>
  <si>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</si>
  <si>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</si>
  <si>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</si>
  <si>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</si>
  <si>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</si>
  <si>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</si>
  <si>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</si>
  <si>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</si>
  <si>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</si>
  <si>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</si>
  <si>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</si>
  <si>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</si>
  <si>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</si>
  <si>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</si>
  <si>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</si>
  <si>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</si>
  <si>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</si>
  <si>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</si>
  <si>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</si>
  <si>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</si>
  <si>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</si>
  <si>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</si>
  <si>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</si>
  <si>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</si>
  <si>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</si>
  <si>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</si>
  <si>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</si>
  <si>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</si>
  <si>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</si>
  <si>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</si>
  <si>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</si>
  <si>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</si>
  <si>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</si>
  <si>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</si>
  <si>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</si>
  <si>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</si>
  <si>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</si>
  <si>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</si>
  <si>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</si>
  <si>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</si>
  <si>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</si>
  <si>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</si>
  <si>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</si>
  <si>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</si>
  <si>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</si>
  <si>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</si>
  <si>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</si>
  <si>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</si>
  <si>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</si>
  <si>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</si>
  <si>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</si>
  <si>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</si>
  <si>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</si>
  <si>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</si>
  <si>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</si>
  <si>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</si>
  <si>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</si>
  <si>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</si>
  <si>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</si>
  <si>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</si>
  <si>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</si>
  <si>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</si>
  <si>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</si>
  <si>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</si>
  <si>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</si>
  <si>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</si>
  <si>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</si>
  <si>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</si>
  <si>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</si>
  <si>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</si>
  <si>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</si>
  <si>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</si>
  <si>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</si>
  <si>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</si>
  <si>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</si>
  <si>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</si>
  <si>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</si>
  <si>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</si>
  <si>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</si>
  <si>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</si>
  <si>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</si>
  <si>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</si>
  <si>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</si>
  <si>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</si>
  <si>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</si>
  <si>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</si>
  <si>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</si>
  <si>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</si>
  <si>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</si>
  <si>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</si>
  <si>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</si>
  <si>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</si>
  <si>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</si>
  <si>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</si>
  <si>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</si>
  <si>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</si>
  <si>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</si>
  <si>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</si>
  <si>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</si>
  <si>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</si>
  <si>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</si>
  <si>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</si>
  <si>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</si>
  <si>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</si>
  <si>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</si>
  <si>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</si>
  <si>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</si>
  <si>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</si>
  <si>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</si>
  <si>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</si>
  <si>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</si>
  <si>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</si>
  <si>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</si>
  <si>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</si>
  <si>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</si>
  <si>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</si>
  <si>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</si>
  <si>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</si>
  <si>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</si>
  <si>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</si>
  <si>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</si>
  <si>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</si>
  <si>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</si>
  <si>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</si>
  <si>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</si>
  <si>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</si>
  <si>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</si>
  <si>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</si>
  <si>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</si>
  <si>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</si>
  <si>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</si>
  <si>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</si>
  <si>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</si>
  <si>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</si>
  <si>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</si>
  <si>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</si>
  <si>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</si>
  <si>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</si>
  <si>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</si>
  <si>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</si>
  <si>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</si>
  <si>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</si>
  <si>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</si>
  <si>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</si>
  <si>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</si>
  <si>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</si>
  <si>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</si>
  <si>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</si>
  <si>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</si>
  <si>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</si>
  <si>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</si>
  <si>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</si>
  <si>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</si>
  <si>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</si>
  <si>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</si>
  <si>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</si>
  <si>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</si>
  <si>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</si>
  <si>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</si>
  <si>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</si>
  <si>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</si>
  <si>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</si>
  <si>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</si>
  <si>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</si>
  <si>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</si>
  <si>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</si>
  <si>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</si>
  <si>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</si>
  <si>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</si>
  <si>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</si>
  <si>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</si>
  <si>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</si>
  <si>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</si>
  <si>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</si>
  <si>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</si>
  <si>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</si>
  <si>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</si>
  <si>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</si>
  <si>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</si>
  <si>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</si>
  <si>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</si>
  <si>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</si>
  <si>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</si>
  <si>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</si>
  <si>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</si>
  <si>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</si>
  <si>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</si>
  <si>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</si>
  <si>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</si>
  <si>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</si>
  <si>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</si>
  <si>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</si>
  <si>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</si>
  <si>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</si>
  <si>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</si>
  <si>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</si>
  <si>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</si>
  <si>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</si>
  <si>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</si>
  <si>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</si>
  <si>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</si>
  <si>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</si>
  <si>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</si>
  <si>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</si>
  <si>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</si>
  <si>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</si>
  <si>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</si>
  <si>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</si>
  <si>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</si>
  <si>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</si>
  <si>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</si>
  <si>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</si>
  <si>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</si>
  <si>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</si>
  <si>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</si>
  <si>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</si>
  <si>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</si>
  <si>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</si>
  <si>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</si>
  <si>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</si>
  <si>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</si>
  <si>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</si>
  <si>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</si>
  <si>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</si>
  <si>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</si>
  <si>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</si>
  <si>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</si>
  <si>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</si>
  <si>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</si>
  <si>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</si>
  <si>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</si>
  <si>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</si>
  <si>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</si>
  <si>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</si>
  <si>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</si>
  <si>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</si>
  <si>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</si>
  <si>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</si>
  <si>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</si>
  <si>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</si>
  <si>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</si>
  <si>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</si>
  <si>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</si>
  <si>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</si>
  <si>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</si>
  <si>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</si>
  <si>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</si>
  <si>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</si>
  <si>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</si>
  <si>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</si>
  <si>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</si>
  <si>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</si>
  <si>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</si>
  <si>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</si>
  <si>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</si>
  <si>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</si>
  <si>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</si>
  <si>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</si>
  <si>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</si>
  <si>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</si>
  <si>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</si>
  <si>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</si>
  <si>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</si>
  <si>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</si>
  <si>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</si>
  <si>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</si>
  <si>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</si>
  <si>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</si>
  <si>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</si>
  <si>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</si>
  <si>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</si>
  <si>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</si>
  <si>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</si>
  <si>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</si>
  <si>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</si>
  <si>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</si>
  <si>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</si>
  <si>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</si>
  <si>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</si>
  <si>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</si>
  <si>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</si>
  <si>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</si>
  <si>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</si>
  <si>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</si>
  <si>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</si>
  <si>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</si>
  <si>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</si>
  <si>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</si>
  <si>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</si>
  <si>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</si>
  <si>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</si>
  <si>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</si>
  <si>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</si>
  <si>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</si>
  <si>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</si>
  <si>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</si>
  <si>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</si>
  <si>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</si>
  <si>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</si>
  <si>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</si>
  <si>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</si>
  <si>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</si>
  <si>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</si>
  <si>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</si>
  <si>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</si>
  <si>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</si>
  <si>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</si>
  <si>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</si>
  <si>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</si>
  <si>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</si>
  <si>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</si>
  <si>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</si>
  <si>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</si>
  <si>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</si>
  <si>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</si>
  <si>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</si>
  <si>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</si>
  <si>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</si>
  <si>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</si>
  <si>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</si>
  <si>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</si>
  <si>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</si>
  <si>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</si>
  <si>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</si>
  <si>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</si>
  <si>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</si>
  <si>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</si>
  <si>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</si>
  <si>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</si>
  <si>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</si>
  <si>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</si>
  <si>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</si>
  <si>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</si>
  <si>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</si>
  <si>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</si>
  <si>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</si>
  <si>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</si>
  <si>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</si>
  <si>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</si>
  <si>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</si>
  <si>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</si>
  <si>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</si>
  <si>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</si>
  <si>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</si>
  <si>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</si>
  <si>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</si>
  <si>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</si>
  <si>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</si>
  <si>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</si>
  <si>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</si>
  <si>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</si>
  <si>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</si>
  <si>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</si>
  <si>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</si>
  <si>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</si>
  <si>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</si>
  <si>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</si>
  <si>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</si>
  <si>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</si>
  <si>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</si>
  <si>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</si>
  <si>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</si>
  <si>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</si>
  <si>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</si>
  <si>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</si>
  <si>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</si>
  <si>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</si>
  <si>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</si>
  <si>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</si>
  <si>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</si>
  <si>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</si>
  <si>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</si>
  <si>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</si>
  <si>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</si>
  <si>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</si>
  <si>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</si>
  <si>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</si>
  <si>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</si>
  <si>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</si>
  <si>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</si>
  <si>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</si>
  <si>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</si>
  <si>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</si>
  <si>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</si>
  <si>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</si>
  <si>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</si>
  <si>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</si>
  <si>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</si>
  <si>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</si>
  <si>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</si>
  <si>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</si>
  <si>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</si>
  <si>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</si>
  <si>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</si>
  <si>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</si>
  <si>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</si>
  <si>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</si>
  <si>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</si>
  <si>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</si>
  <si>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</si>
  <si>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</si>
  <si>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</si>
  <si>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</si>
  <si>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</si>
  <si>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</si>
  <si>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</si>
  <si>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</si>
  <si>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</si>
  <si>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</si>
  <si>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</si>
  <si>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</si>
  <si>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</si>
  <si>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</si>
  <si>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</si>
  <si>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</si>
  <si>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</si>
  <si>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</si>
  <si>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</si>
  <si>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</si>
  <si>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</si>
  <si>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</si>
  <si>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</si>
  <si>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</si>
  <si>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</si>
  <si>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</si>
  <si>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</si>
  <si>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</si>
  <si>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</si>
  <si>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</si>
  <si>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</si>
  <si>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</si>
  <si>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</si>
  <si>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</si>
  <si>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</si>
  <si>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</si>
  <si>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</si>
  <si>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</si>
  <si>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</si>
  <si>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</si>
  <si>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</si>
  <si>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</si>
  <si>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</si>
  <si>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</si>
  <si>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</si>
  <si>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</si>
  <si>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</si>
  <si>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</si>
  <si>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</si>
  <si>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</si>
  <si>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</si>
  <si>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</si>
  <si>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</si>
  <si>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</si>
  <si>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</si>
  <si>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</si>
  <si>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</si>
  <si>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</si>
  <si>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</si>
  <si>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</si>
  <si>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</si>
  <si>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</si>
  <si>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</si>
  <si>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</si>
  <si>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</si>
  <si>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</si>
  <si>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</si>
  <si>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</si>
  <si>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</si>
  <si>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</si>
  <si>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</si>
  <si>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</si>
  <si>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</si>
  <si>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</si>
  <si>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</si>
  <si>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</si>
  <si>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</si>
  <si>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</si>
  <si>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</si>
  <si>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</si>
  <si>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</si>
  <si>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</si>
  <si>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</si>
  <si>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</si>
  <si>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</si>
  <si>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</si>
  <si>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</si>
  <si>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</si>
  <si>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</si>
  <si>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</si>
  <si>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</si>
  <si>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</si>
  <si>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</si>
  <si>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</si>
  <si>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</si>
  <si>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</si>
  <si>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</si>
  <si>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</si>
  <si>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</si>
  <si>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</si>
  <si>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</si>
  <si>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</si>
  <si>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</si>
  <si>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</si>
  <si>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</si>
  <si>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</si>
  <si>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</si>
  <si>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</si>
  <si>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</si>
  <si>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</si>
  <si>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</si>
  <si>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</si>
  <si>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</si>
  <si>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</si>
  <si>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</si>
  <si>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</si>
  <si>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</si>
  <si>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</si>
  <si>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</si>
  <si>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</si>
  <si>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</si>
  <si>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</si>
  <si>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</si>
  <si>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</si>
  <si>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</si>
  <si>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</si>
  <si>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</si>
  <si>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</si>
  <si>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</si>
  <si>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</si>
  <si>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</si>
  <si>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</si>
  <si>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</si>
  <si>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</si>
  <si>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</si>
  <si>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</si>
  <si>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</si>
  <si>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</si>
  <si>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</si>
  <si>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</si>
  <si>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</si>
  <si>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</si>
  <si>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</si>
  <si>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</si>
  <si>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</si>
  <si>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</si>
  <si>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</si>
  <si>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</si>
  <si>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</si>
  <si>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</si>
  <si>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</si>
  <si>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</si>
  <si>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</si>
  <si>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</si>
  <si>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</si>
  <si>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</si>
  <si>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</si>
  <si>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</si>
  <si>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</si>
  <si>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</si>
  <si>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</si>
  <si>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</si>
  <si>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</si>
  <si>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</si>
  <si>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</si>
  <si>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</si>
  <si>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</si>
  <si>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</si>
  <si>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</si>
  <si>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</si>
  <si>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</si>
  <si>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</si>
  <si>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</si>
  <si>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</si>
  <si>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</si>
  <si>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</si>
  <si>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</si>
  <si>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</si>
  <si>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</si>
  <si>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</si>
  <si>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</si>
  <si>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</si>
  <si>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</si>
  <si>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</si>
  <si>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</si>
  <si>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</si>
  <si>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</si>
  <si>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</si>
  <si>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</si>
  <si>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</si>
  <si>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</si>
  <si>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</si>
  <si>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</si>
  <si>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</si>
  <si>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</si>
  <si>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</si>
  <si>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</si>
  <si>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</si>
  <si>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</si>
  <si>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</si>
  <si>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</si>
  <si>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</si>
  <si>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</si>
  <si>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</si>
  <si>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</si>
  <si>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</si>
  <si>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</si>
  <si>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</si>
  <si>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</si>
  <si>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</si>
  <si>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</si>
  <si>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</si>
  <si>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</si>
  <si>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</si>
  <si>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</si>
  <si>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</si>
  <si>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</si>
  <si>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</si>
  <si>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</si>
  <si>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</si>
  <si>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</si>
  <si>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</si>
  <si>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</si>
  <si>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</si>
  <si>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</si>
  <si>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</si>
  <si>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</si>
  <si>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</si>
  <si>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</si>
  <si>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</si>
  <si>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</si>
  <si>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</si>
  <si>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</si>
  <si>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</si>
  <si>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</si>
  <si>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</si>
  <si>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</si>
  <si>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</si>
  <si>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</si>
  <si>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</si>
  <si>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</si>
  <si>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</si>
  <si>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</si>
  <si>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</si>
  <si>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</si>
  <si>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</si>
  <si>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</si>
  <si>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</si>
  <si>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</si>
  <si>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</si>
  <si>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</si>
  <si>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</si>
  <si>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</si>
  <si>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</si>
  <si>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</si>
  <si>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</si>
  <si>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</si>
  <si>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</si>
  <si>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</si>
  <si>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</si>
  <si>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</si>
  <si>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</si>
  <si>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</si>
  <si>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</si>
  <si>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</si>
  <si>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</si>
  <si>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</si>
  <si>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</si>
  <si>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</si>
  <si>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</si>
  <si>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</si>
  <si>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</si>
  <si>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</si>
  <si>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</si>
  <si>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</si>
  <si>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</si>
  <si>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</si>
  <si>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</si>
  <si>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</si>
  <si>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</si>
  <si>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</si>
  <si>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</si>
  <si>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</si>
  <si>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</si>
  <si>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</si>
  <si>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</si>
  <si>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</si>
  <si>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</si>
  <si>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</si>
  <si>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</si>
  <si>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</si>
  <si>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</si>
  <si>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</si>
  <si>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</si>
  <si>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</si>
  <si>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</si>
  <si>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</si>
  <si>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</si>
  <si>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</si>
  <si>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</si>
  <si>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</si>
  <si>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</si>
  <si>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</si>
  <si>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</si>
  <si>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</si>
  <si>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</si>
  <si>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</si>
  <si>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</si>
  <si>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</si>
  <si>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</si>
  <si>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</si>
  <si>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</si>
  <si>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</si>
  <si>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</si>
  <si>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</si>
  <si>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</si>
  <si>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</si>
  <si>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</si>
  <si>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</si>
  <si>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</si>
  <si>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</si>
  <si>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</si>
  <si>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</si>
  <si>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</si>
  <si>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</si>
  <si>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</si>
  <si>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</si>
  <si>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</si>
  <si>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</si>
  <si>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</si>
  <si>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</si>
  <si>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</si>
  <si>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</si>
  <si>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</si>
  <si>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</si>
  <si>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</si>
  <si>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</si>
  <si>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</si>
  <si>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</si>
  <si>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</si>
  <si>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</si>
  <si>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</si>
  <si>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</si>
  <si>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</si>
  <si>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</si>
  <si>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</si>
  <si>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</si>
  <si>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</si>
  <si>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</si>
  <si>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</si>
  <si>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</si>
  <si>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</si>
  <si>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</si>
  <si>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</si>
  <si>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</si>
  <si>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</si>
  <si>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</si>
  <si>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</si>
  <si>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</si>
  <si>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</si>
  <si>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</si>
  <si>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</si>
  <si>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</si>
  <si>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</si>
  <si>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</si>
  <si>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</si>
  <si>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</si>
  <si>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</si>
  <si>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</si>
  <si>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</si>
  <si>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</si>
  <si>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</si>
  <si>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</si>
  <si>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</si>
  <si>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</si>
  <si>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</si>
  <si>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</si>
  <si>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</si>
  <si>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</si>
  <si>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</si>
  <si>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</si>
  <si>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</si>
  <si>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</si>
  <si>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</si>
  <si>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</si>
  <si>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</si>
  <si>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</si>
  <si>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</si>
  <si>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</si>
  <si>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</si>
  <si>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</si>
  <si>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</si>
  <si>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</si>
  <si>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</si>
  <si>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</si>
  <si>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</si>
  <si>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</si>
  <si>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</si>
  <si>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</si>
  <si>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</si>
  <si>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</si>
  <si>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</si>
  <si>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</si>
  <si>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</si>
  <si>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</si>
  <si>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</si>
  <si>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</si>
  <si>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</si>
  <si>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</si>
  <si>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</si>
  <si>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</si>
  <si>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</si>
  <si>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</si>
  <si>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</si>
  <si>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</si>
  <si>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</si>
  <si>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</si>
  <si>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</si>
  <si>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</si>
  <si>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</si>
  <si>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</si>
  <si>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</si>
  <si>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</si>
  <si>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</si>
  <si>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</si>
  <si>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</si>
  <si>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</si>
  <si>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</si>
  <si>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</si>
  <si>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</si>
  <si>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</si>
  <si>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</si>
  <si>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</si>
  <si>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</si>
  <si>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</si>
  <si>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</si>
  <si>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</si>
  <si>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</si>
  <si>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</si>
  <si>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</si>
  <si>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</si>
  <si>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</si>
  <si>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</si>
  <si>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</si>
  <si>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</si>
  <si>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</si>
  <si>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</si>
  <si>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</si>
  <si>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</si>
  <si>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</si>
  <si>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</si>
  <si>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</si>
  <si>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</si>
  <si>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</si>
  <si>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</si>
  <si>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</si>
  <si>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</si>
  <si>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</si>
  <si>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</si>
  <si>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</si>
  <si>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</si>
  <si>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</si>
  <si>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</si>
  <si>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</si>
  <si>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</si>
  <si>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</si>
  <si>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</si>
  <si>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</si>
  <si>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</si>
  <si>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</si>
  <si>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</si>
  <si>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</si>
  <si>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</si>
  <si>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</si>
  <si>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</si>
  <si>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</si>
  <si>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</si>
  <si>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</si>
  <si>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</si>
  <si>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</si>
  <si>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</si>
  <si>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</si>
  <si>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</si>
  <si>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</si>
  <si>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</si>
  <si>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</si>
  <si>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</si>
  <si>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</si>
  <si>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</si>
  <si>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</si>
  <si>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</si>
  <si>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</si>
  <si>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</si>
  <si>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</si>
  <si>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</si>
  <si>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</si>
  <si>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</si>
  <si>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</si>
  <si>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</si>
  <si>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</si>
  <si>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</si>
  <si>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</si>
  <si>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</si>
  <si>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</si>
  <si>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</si>
  <si>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</si>
  <si>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</si>
  <si>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</si>
  <si>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</si>
  <si>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</si>
  <si>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</si>
  <si>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</si>
  <si>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</si>
  <si>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</si>
  <si>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</si>
  <si>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</si>
  <si>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</si>
  <si>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</si>
  <si>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</si>
  <si>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</si>
  <si>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</si>
  <si>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</si>
  <si>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</si>
  <si>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</si>
  <si>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</si>
  <si>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</si>
  <si>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</si>
  <si>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</si>
  <si>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</si>
  <si>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</si>
  <si>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</si>
  <si>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</si>
  <si>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</si>
  <si>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</si>
  <si>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</si>
  <si>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</si>
  <si>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</si>
  <si>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</si>
  <si>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</si>
  <si>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</si>
  <si>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</si>
  <si>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</si>
  <si>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</si>
  <si>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</si>
  <si>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</si>
  <si>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</si>
  <si>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</si>
  <si>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</si>
  <si>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</si>
  <si>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</si>
  <si>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</si>
  <si>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</si>
  <si>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</si>
  <si>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</si>
  <si>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</si>
  <si>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</si>
  <si>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</si>
  <si>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</si>
  <si>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</si>
  <si>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</si>
  <si>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</si>
  <si>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</si>
  <si>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</si>
  <si>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</si>
  <si>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</si>
  <si>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</si>
  <si>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</si>
  <si>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</si>
  <si>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</si>
  <si>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</si>
  <si>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</si>
  <si>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</si>
  <si>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</si>
  <si>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</si>
  <si>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</si>
  <si>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</si>
  <si>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</si>
  <si>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</si>
  <si>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</si>
  <si>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</si>
  <si>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</si>
  <si>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</si>
  <si>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</si>
  <si>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</si>
  <si>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</si>
  <si>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</si>
  <si>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</si>
  <si>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</si>
  <si>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</si>
  <si>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</si>
  <si>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</si>
  <si>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</si>
  <si>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</si>
  <si>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</si>
  <si>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</si>
  <si>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</si>
  <si>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</si>
  <si>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</si>
  <si>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</si>
  <si>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</si>
  <si>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</si>
  <si>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</si>
  <si>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</si>
  <si>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</si>
  <si>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</si>
  <si>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</si>
  <si>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</si>
  <si>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</si>
  <si>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</si>
  <si>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</si>
  <si>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</si>
  <si>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</si>
  <si>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</si>
  <si>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</si>
  <si>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</si>
  <si>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</si>
  <si>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</si>
  <si>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</si>
  <si>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</si>
  <si>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</si>
  <si>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</si>
  <si>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</si>
  <si>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</si>
  <si>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</si>
  <si>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</si>
  <si>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</si>
  <si>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</si>
  <si>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</si>
  <si>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</si>
  <si>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</si>
  <si>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</si>
  <si>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</si>
  <si>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</si>
  <si>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</si>
  <si>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</si>
  <si>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</si>
  <si>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</si>
  <si>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</si>
  <si>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</si>
  <si>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</si>
  <si>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</si>
  <si>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</si>
  <si>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</si>
  <si>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</si>
  <si>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</si>
  <si>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</si>
  <si>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</si>
  <si>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</si>
  <si>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</si>
  <si>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</si>
  <si>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</si>
  <si>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</si>
  <si>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</si>
  <si>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</si>
  <si>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</si>
  <si>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</si>
  <si>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</si>
  <si>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</si>
  <si>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</si>
  <si>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</si>
  <si>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</si>
  <si>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</si>
  <si>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</si>
  <si>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</si>
  <si>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</si>
  <si>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</si>
  <si>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</si>
  <si>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</si>
  <si>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</si>
  <si>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</si>
  <si>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</si>
  <si>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</si>
  <si>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</si>
  <si>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</si>
  <si>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</si>
  <si>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</si>
  <si>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</si>
  <si>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</si>
  <si>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</si>
  <si>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</si>
  <si>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</si>
  <si>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</si>
  <si>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</si>
  <si>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</si>
  <si>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</si>
  <si>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</si>
  <si>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</si>
  <si>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</si>
  <si>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</si>
  <si>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</si>
  <si>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</si>
  <si>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</si>
  <si>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</si>
  <si>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</si>
  <si>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</si>
  <si>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</si>
  <si>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</si>
  <si>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</si>
  <si>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</si>
  <si>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</si>
  <si>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</si>
  <si>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</si>
  <si>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</si>
  <si>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</si>
  <si>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</si>
  <si>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</si>
  <si>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</si>
  <si>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</si>
  <si>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</si>
  <si>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</si>
  <si>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</si>
  <si>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</si>
  <si>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</si>
  <si>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</si>
  <si>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</si>
  <si>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</si>
  <si>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</si>
  <si>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</si>
  <si>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</si>
  <si>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</si>
  <si>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</si>
  <si>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</si>
  <si>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</si>
  <si>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</si>
  <si>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</si>
  <si>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</si>
  <si>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</si>
  <si>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</si>
  <si>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</si>
  <si>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</si>
  <si>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</si>
  <si>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</si>
  <si>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</si>
  <si>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</si>
  <si>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</si>
  <si>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</si>
  <si>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</si>
  <si>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</si>
  <si>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</si>
  <si>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</si>
  <si>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</si>
  <si>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</si>
  <si>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</si>
  <si>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</si>
  <si>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</si>
  <si>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</si>
  <si>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</si>
  <si>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</si>
  <si>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</si>
  <si>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</si>
  <si>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</si>
  <si>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</si>
  <si>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</si>
  <si>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</si>
  <si>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</si>
  <si>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</si>
  <si>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</si>
  <si>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</si>
  <si>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</si>
  <si>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</si>
  <si>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</si>
  <si>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</si>
  <si>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</si>
  <si>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</si>
  <si>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</si>
  <si>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</si>
  <si>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</si>
  <si>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</si>
  <si>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</si>
  <si>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</si>
  <si>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</si>
  <si>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</si>
  <si>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</si>
  <si>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</si>
  <si>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</si>
  <si>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</si>
  <si>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</si>
  <si>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</si>
  <si>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</si>
  <si>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</si>
  <si>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</si>
  <si>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</si>
  <si>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</si>
  <si>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</si>
  <si>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</si>
  <si>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</si>
  <si>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</si>
  <si>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</si>
  <si>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</si>
  <si>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</si>
  <si>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</si>
  <si>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</si>
  <si>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</si>
  <si>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</si>
  <si>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</si>
  <si>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</si>
  <si>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</si>
  <si>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</si>
  <si>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</si>
  <si>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</si>
  <si>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</si>
  <si>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</si>
  <si>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</si>
  <si>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</si>
  <si>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</si>
  <si>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</si>
  <si>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</si>
  <si>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</si>
  <si>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</si>
  <si>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</si>
  <si>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</si>
  <si>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</si>
  <si>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</si>
  <si>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</si>
  <si>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</si>
  <si>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</si>
  <si>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</si>
  <si>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</si>
  <si>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</si>
  <si>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</si>
  <si>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</si>
  <si>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</si>
  <si>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</si>
  <si>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</si>
  <si>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</si>
  <si>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</si>
  <si>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</si>
  <si>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</si>
  <si>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</si>
  <si>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</si>
  <si>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</si>
  <si>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</si>
  <si>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</si>
  <si>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</si>
  <si>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</si>
  <si>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</si>
  <si>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</si>
  <si>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</si>
  <si>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</si>
  <si>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</si>
  <si>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</si>
  <si>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</si>
  <si>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</si>
  <si>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</si>
  <si>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</si>
  <si>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</si>
  <si>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</si>
  <si>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</si>
  <si>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</si>
  <si>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</si>
  <si>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</si>
  <si>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</si>
  <si>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</si>
  <si>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</si>
  <si>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</si>
  <si>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</si>
  <si>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</si>
  <si>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</si>
  <si>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</si>
  <si>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</si>
  <si>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</si>
  <si>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</si>
  <si>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</si>
  <si>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</si>
  <si>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</si>
  <si>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</si>
  <si>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</si>
  <si>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</si>
  <si>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</si>
  <si>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</si>
  <si>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</si>
  <si>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</si>
  <si>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</si>
  <si>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</si>
  <si>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</si>
  <si>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</si>
  <si>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</si>
  <si>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</si>
  <si>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</si>
  <si>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</si>
  <si>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</si>
  <si>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</si>
  <si>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</si>
  <si>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</si>
  <si>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</si>
  <si>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</si>
  <si>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</si>
  <si>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</si>
  <si>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</si>
  <si>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</si>
  <si>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</si>
  <si>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</si>
  <si>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</si>
  <si>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</si>
  <si>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</si>
  <si>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</si>
  <si>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</si>
  <si>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</si>
  <si>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</si>
  <si>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</si>
  <si>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</si>
  <si>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</si>
  <si>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</si>
  <si>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</si>
  <si>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</si>
  <si>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</si>
  <si>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</si>
  <si>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</si>
  <si>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</si>
  <si>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</si>
  <si>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</si>
  <si>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</si>
  <si>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</si>
  <si>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</si>
  <si>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</si>
  <si>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</si>
  <si>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</si>
  <si>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</si>
  <si>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</si>
  <si>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</si>
  <si>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</si>
  <si>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</si>
  <si>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</si>
  <si>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</si>
  <si>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</si>
  <si>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</si>
  <si>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</si>
  <si>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</si>
  <si>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</si>
  <si>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</si>
  <si>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</si>
  <si>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</si>
  <si>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</si>
  <si>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</si>
  <si>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</si>
  <si>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</si>
  <si>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</si>
  <si>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</si>
  <si>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</si>
  <si>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</si>
  <si>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</si>
  <si>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</si>
  <si>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</si>
  <si>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</si>
  <si>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</si>
  <si>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</si>
  <si>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</si>
  <si>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</si>
  <si>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</si>
  <si>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</si>
  <si>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</si>
  <si>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</si>
  <si>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</si>
  <si>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</si>
  <si>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</si>
  <si>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</si>
  <si>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</si>
  <si>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</si>
  <si>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</si>
  <si>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</si>
  <si>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</si>
  <si>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</si>
  <si>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</si>
  <si>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</si>
  <si>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</si>
  <si>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</si>
  <si>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</si>
  <si>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</si>
  <si>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</si>
  <si>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</si>
  <si>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</si>
  <si>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</si>
  <si>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</si>
  <si>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</si>
  <si>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</si>
  <si>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</si>
  <si>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</si>
  <si>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</si>
  <si>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</si>
  <si>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</si>
  <si>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</si>
  <si>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</si>
  <si>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</si>
  <si>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</si>
  <si>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</si>
  <si>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</si>
  <si>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</si>
  <si>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</si>
  <si>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</si>
  <si>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</si>
  <si>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</si>
  <si>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</si>
  <si>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</si>
  <si>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</si>
  <si>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</si>
  <si>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</si>
  <si>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</si>
  <si>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</si>
  <si>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</si>
  <si>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</si>
  <si>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</si>
  <si>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</si>
  <si>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</si>
  <si>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</si>
  <si>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</si>
  <si>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</si>
  <si>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</si>
  <si>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</si>
  <si>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</si>
  <si>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</si>
  <si>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</si>
  <si>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</si>
  <si>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</si>
  <si>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</si>
  <si>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</si>
  <si>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</si>
  <si>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</si>
  <si>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</si>
  <si>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</si>
  <si>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</si>
  <si>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</si>
  <si>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</si>
  <si>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</si>
  <si>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</si>
  <si>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</si>
  <si>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</si>
  <si>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</si>
  <si>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</si>
  <si>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</si>
  <si>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</si>
  <si>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</si>
  <si>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</si>
  <si>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</si>
  <si>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</si>
  <si>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</si>
  <si>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</si>
  <si>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</si>
  <si>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</si>
  <si>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</si>
  <si>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</si>
  <si>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</si>
  <si>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</si>
  <si>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</si>
  <si>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</si>
  <si>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</si>
  <si>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</si>
  <si>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</si>
  <si>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</si>
  <si>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</si>
  <si>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</si>
  <si>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</si>
  <si>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</si>
  <si>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</si>
  <si>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</si>
  <si>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</si>
  <si>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</si>
  <si>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</si>
  <si>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</si>
  <si>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</si>
  <si>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</si>
  <si>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</si>
  <si>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</si>
  <si>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</si>
  <si>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</si>
  <si>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</si>
  <si>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</si>
  <si>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</si>
  <si>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</si>
  <si>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</si>
  <si>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</si>
  <si>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</si>
  <si>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</si>
  <si>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</si>
  <si>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</si>
  <si>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</si>
  <si>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</si>
  <si>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</si>
  <si>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</si>
  <si>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</si>
  <si>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</si>
  <si>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</si>
  <si>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</si>
  <si>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</si>
  <si>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</si>
  <si>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</si>
  <si>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</si>
  <si>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</si>
  <si>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</si>
  <si>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</si>
  <si>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</si>
  <si>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</si>
  <si>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</si>
  <si>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</si>
  <si>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</si>
  <si>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</si>
  <si>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</si>
  <si>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</si>
  <si>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</si>
  <si>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</si>
  <si>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</si>
  <si>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</si>
  <si>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</si>
  <si>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</si>
  <si>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</si>
  <si>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</si>
  <si>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</si>
  <si>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</si>
  <si>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</si>
  <si>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</si>
  <si>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</si>
  <si>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</si>
  <si>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</si>
  <si>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</si>
  <si>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</si>
  <si>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</si>
  <si>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</si>
  <si>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</si>
  <si>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</si>
  <si>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</si>
  <si>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</si>
  <si>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</si>
  <si>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</si>
  <si>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</si>
  <si>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</si>
  <si>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</si>
  <si>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</si>
  <si>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</si>
  <si>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</si>
  <si>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</si>
  <si>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</si>
  <si>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</si>
  <si>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</si>
  <si>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</si>
  <si>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</si>
  <si>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</si>
  <si>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</si>
  <si>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</si>
  <si>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</si>
  <si>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</si>
  <si>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</si>
  <si>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</si>
  <si>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</si>
  <si>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</si>
  <si>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</si>
  <si>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</si>
  <si>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</si>
  <si>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</si>
  <si>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</si>
  <si>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</si>
  <si>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</si>
  <si>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</si>
  <si>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</si>
  <si>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</si>
  <si>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</si>
  <si>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</si>
  <si>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</si>
  <si>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</si>
  <si>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</si>
  <si>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</si>
  <si>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</si>
  <si>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</si>
  <si>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</si>
  <si>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</si>
  <si>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</si>
  <si>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</si>
  <si>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</si>
  <si>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</si>
  <si>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</si>
  <si>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</si>
  <si>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</si>
  <si>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</si>
  <si>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</si>
  <si>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</si>
  <si>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</si>
  <si>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</si>
  <si>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</si>
  <si>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</si>
  <si>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</si>
  <si>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</si>
  <si>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</si>
  <si>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</si>
  <si>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</si>
  <si>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</si>
  <si>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</si>
  <si>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</si>
  <si>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</si>
  <si>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</si>
  <si>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</si>
  <si>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</si>
  <si>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</si>
  <si>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</si>
  <si>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</si>
  <si>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</si>
  <si>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</si>
  <si>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</si>
  <si>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</si>
  <si>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</si>
  <si>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</si>
  <si>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</si>
  <si>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</si>
  <si>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</si>
  <si>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</si>
  <si>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</si>
  <si>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</si>
  <si>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</si>
  <si>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</si>
  <si>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</si>
  <si>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</si>
  <si>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</si>
  <si>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</si>
  <si>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</si>
  <si>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</si>
  <si>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</si>
  <si>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</si>
  <si>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</si>
  <si>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</si>
  <si>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</si>
  <si>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</si>
  <si>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</si>
  <si>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</si>
  <si>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</si>
  <si>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</si>
  <si>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</si>
  <si>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</si>
  <si>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</si>
  <si>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</si>
  <si>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</si>
  <si>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</si>
  <si>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</si>
  <si>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</si>
  <si>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</si>
  <si>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</si>
  <si>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</si>
  <si>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</si>
  <si>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</si>
  <si>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</si>
  <si>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</si>
  <si>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</si>
  <si>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</si>
  <si>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</si>
  <si>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</si>
  <si>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</si>
  <si>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</si>
  <si>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</si>
  <si>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</si>
  <si>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</si>
  <si>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</si>
  <si>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</si>
  <si>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</si>
  <si>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</si>
  <si>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</si>
  <si>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</si>
  <si>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</si>
  <si>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</si>
  <si>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</si>
  <si>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</si>
  <si>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</si>
  <si>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</si>
  <si>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</si>
  <si>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</si>
  <si>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</si>
  <si>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</si>
  <si>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</si>
  <si>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</si>
  <si>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</si>
  <si>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</si>
  <si>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</si>
  <si>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</si>
  <si>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</si>
  <si>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</si>
  <si>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</si>
  <si>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</si>
  <si>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</si>
  <si>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</si>
  <si>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</si>
  <si>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</si>
  <si>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</si>
  <si>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</si>
  <si>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</si>
  <si>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</si>
  <si>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</si>
  <si>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</si>
  <si>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</si>
  <si>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</si>
  <si>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</si>
  <si>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</si>
  <si>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</si>
  <si>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</si>
  <si>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</si>
  <si>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</si>
  <si>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</si>
  <si>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</si>
  <si>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</si>
  <si>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</si>
  <si>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</si>
  <si>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</si>
  <si>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</si>
  <si>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</si>
  <si>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</si>
  <si>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</si>
  <si>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</si>
  <si>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</si>
  <si>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</si>
  <si>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</si>
  <si>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</si>
  <si>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</si>
  <si>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</si>
  <si>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</si>
  <si>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</si>
  <si>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</si>
  <si>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</si>
  <si>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</si>
  <si>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</si>
  <si>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</si>
  <si>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</si>
  <si>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</si>
  <si>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</si>
  <si>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</si>
  <si>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</si>
  <si>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</si>
  <si>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</si>
  <si>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</si>
  <si>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</si>
  <si>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</si>
  <si>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</si>
  <si>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</si>
  <si>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</si>
  <si>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</si>
  <si>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</si>
  <si>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</si>
  <si>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</si>
  <si>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</si>
  <si>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</si>
  <si>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</si>
  <si>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</si>
  <si>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</si>
  <si>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</si>
  <si>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</si>
  <si>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</si>
  <si>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</si>
  <si>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</si>
  <si>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</si>
  <si>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</si>
  <si>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</si>
  <si>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</si>
  <si>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</si>
  <si>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</si>
  <si>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</si>
  <si>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</si>
  <si>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</si>
  <si>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</si>
  <si>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</si>
  <si>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</si>
  <si>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</si>
  <si>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</si>
  <si>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</si>
  <si>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</si>
  <si>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</si>
  <si>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</si>
  <si>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</si>
  <si>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</si>
  <si>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</si>
  <si>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</si>
  <si>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</si>
  <si>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</si>
  <si>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</si>
  <si>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</si>
  <si>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</si>
  <si>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</si>
  <si>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</si>
  <si>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</si>
  <si>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</si>
  <si>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</si>
  <si>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</si>
  <si>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</si>
  <si>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</si>
  <si>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</si>
  <si>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</si>
  <si>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</si>
  <si>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</si>
  <si>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</si>
  <si>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</si>
  <si>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</si>
  <si>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</si>
  <si>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</si>
  <si>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</si>
  <si>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</si>
  <si>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</si>
  <si>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</si>
  <si>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</si>
  <si>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</si>
  <si>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</si>
  <si>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</si>
  <si>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</si>
  <si>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</si>
  <si>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</si>
  <si>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</si>
  <si>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</si>
  <si>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</si>
  <si>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</si>
  <si>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</si>
  <si>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</si>
  <si>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</si>
  <si>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</si>
  <si>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</si>
  <si>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</si>
  <si>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</si>
  <si>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</si>
  <si>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</si>
  <si>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</si>
  <si>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</si>
  <si>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</si>
  <si>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</si>
  <si>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</si>
  <si>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</si>
  <si>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</si>
  <si>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</si>
  <si>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</si>
  <si>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</si>
  <si>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</si>
  <si>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</si>
  <si>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</si>
  <si>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</si>
  <si>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</si>
  <si>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</si>
  <si>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</si>
  <si>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</si>
  <si>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</si>
  <si>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</si>
  <si>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</si>
  <si>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</si>
  <si>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</si>
  <si>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</si>
  <si>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</si>
  <si>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</si>
  <si>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</si>
  <si>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</si>
  <si>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</si>
  <si>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</si>
  <si>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</si>
  <si>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</si>
  <si>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</si>
  <si>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</si>
  <si>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</si>
  <si>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</si>
  <si>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</si>
  <si>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</si>
  <si>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</si>
  <si>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</si>
  <si>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</si>
  <si>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</si>
  <si>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</si>
  <si>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</si>
  <si>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</si>
  <si>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</si>
  <si>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</si>
  <si>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</si>
  <si>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</si>
  <si>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</si>
  <si>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</si>
  <si>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</si>
  <si>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</si>
  <si>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</si>
  <si>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</si>
  <si>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</si>
  <si>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</si>
  <si>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</si>
  <si>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</si>
  <si>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</si>
  <si>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</si>
  <si>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</si>
  <si>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</si>
  <si>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</si>
  <si>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</si>
  <si>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</si>
  <si>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</si>
  <si>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</si>
  <si>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</si>
  <si>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</si>
  <si>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</si>
  <si>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</si>
  <si>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</si>
  <si>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</si>
  <si>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</si>
  <si>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</si>
  <si>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</si>
  <si>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</si>
  <si>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</si>
  <si>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</si>
  <si>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</si>
  <si>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</si>
  <si>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</si>
  <si>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</si>
  <si>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</si>
  <si>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</si>
  <si>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</si>
  <si>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</si>
  <si>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</si>
  <si>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</si>
  <si>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</si>
  <si>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</si>
  <si>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</si>
  <si>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</si>
  <si>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</si>
  <si>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</si>
  <si>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</si>
  <si>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</si>
  <si>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</si>
  <si>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</si>
  <si>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</si>
  <si>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</si>
  <si>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</si>
  <si>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</si>
  <si>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</si>
  <si>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</si>
  <si>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</si>
  <si>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</si>
  <si>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</si>
  <si>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</si>
  <si>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</si>
  <si>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</si>
  <si>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</si>
  <si>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</si>
  <si>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</si>
  <si>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</si>
  <si>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</si>
  <si>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</si>
  <si>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</si>
  <si>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</si>
  <si>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</si>
  <si>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</si>
  <si>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</si>
  <si>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</si>
  <si>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</si>
  <si>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</si>
  <si>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</si>
  <si>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</si>
  <si>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</si>
  <si>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</si>
  <si>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</si>
  <si>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</si>
  <si>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</si>
  <si>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</si>
  <si>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</si>
  <si>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</si>
  <si>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</si>
  <si>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</si>
  <si>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</si>
  <si>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</si>
  <si>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</si>
  <si>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</si>
  <si>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</si>
  <si>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</si>
  <si>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</si>
  <si>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</si>
  <si>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</si>
  <si>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</si>
  <si>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</si>
  <si>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</si>
  <si>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</si>
  <si>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</si>
  <si>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</si>
  <si>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</si>
  <si>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</si>
  <si>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</si>
  <si>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</si>
  <si>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</si>
  <si>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</si>
  <si>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</si>
  <si>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</si>
  <si>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</si>
  <si>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</si>
  <si>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</si>
  <si>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</si>
  <si>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</si>
  <si>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</si>
  <si>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</si>
  <si>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</si>
  <si>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</si>
  <si>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</si>
  <si>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</si>
  <si>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</si>
  <si>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</si>
  <si>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</si>
  <si>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</si>
  <si>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</si>
  <si>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</si>
  <si>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</si>
  <si>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</si>
  <si>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</si>
  <si>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</si>
  <si>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</si>
  <si>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</si>
  <si>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</si>
  <si>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</si>
  <si>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</si>
  <si>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</si>
  <si>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</si>
  <si>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</si>
  <si>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</si>
  <si>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</si>
  <si>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</si>
  <si>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</si>
  <si>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</si>
  <si>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</si>
  <si>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</si>
  <si>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</si>
  <si>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</si>
  <si>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</si>
  <si>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</si>
  <si>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</si>
  <si>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</si>
  <si>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</si>
  <si>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</si>
  <si>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</si>
  <si>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</si>
  <si>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</si>
  <si>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</si>
  <si>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</si>
  <si>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</si>
  <si>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</si>
  <si>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</si>
  <si>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</si>
  <si>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</si>
  <si>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</si>
  <si>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</si>
  <si>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</si>
  <si>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</si>
  <si>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</si>
  <si>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</si>
  <si>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</si>
  <si>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</si>
  <si>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</si>
  <si>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</si>
  <si>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</si>
  <si>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</si>
  <si>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</si>
  <si>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</si>
  <si>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</si>
  <si>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</si>
  <si>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</si>
  <si>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</si>
  <si>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</si>
  <si>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</si>
  <si>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</si>
  <si>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</si>
  <si>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</si>
  <si>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</si>
  <si>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</si>
  <si>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</si>
  <si>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</si>
  <si>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</si>
  <si>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</si>
  <si>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</si>
  <si>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</si>
  <si>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</si>
  <si>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</si>
  <si>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</si>
  <si>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</si>
  <si>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</si>
  <si>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</si>
  <si>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</si>
  <si>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</si>
  <si>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</si>
  <si>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</si>
  <si>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</si>
  <si>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</si>
  <si>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</si>
  <si>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</si>
  <si>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</si>
  <si>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</si>
  <si>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</si>
  <si>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</si>
  <si>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</si>
  <si>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</si>
  <si>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</si>
  <si>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</si>
  <si>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</si>
  <si>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</si>
  <si>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</si>
  <si>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</si>
  <si>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</si>
  <si>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</si>
  <si>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</si>
  <si>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</si>
  <si>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</si>
  <si>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</si>
  <si>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</si>
  <si>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</si>
  <si>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</si>
  <si>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</si>
  <si>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</si>
  <si>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</si>
  <si>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</si>
  <si>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</si>
  <si>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</si>
  <si>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</si>
  <si>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</si>
  <si>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</si>
  <si>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</si>
  <si>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</si>
  <si>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</si>
  <si>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</si>
  <si>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</si>
  <si>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</si>
  <si>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</si>
  <si>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</si>
  <si>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</si>
  <si>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</si>
  <si>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</si>
  <si>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</si>
  <si>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</si>
  <si>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</si>
  <si>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</si>
  <si>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</si>
  <si>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</si>
  <si>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</si>
  <si>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</si>
  <si>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</si>
  <si>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</si>
  <si>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</si>
  <si>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</si>
  <si>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</si>
  <si>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</si>
  <si>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</si>
  <si>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</si>
  <si>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</si>
  <si>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</si>
  <si>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</si>
  <si>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</si>
  <si>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</si>
  <si>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</si>
  <si>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</si>
  <si>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</si>
  <si>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</si>
  <si>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</si>
  <si>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</si>
  <si>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</si>
  <si>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</si>
  <si>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</si>
  <si>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</si>
  <si>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</si>
  <si>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</si>
  <si>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</si>
  <si>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</si>
  <si>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</si>
  <si>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</si>
  <si>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</si>
  <si>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</si>
  <si>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</si>
  <si>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</si>
  <si>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</si>
  <si>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</si>
  <si>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</si>
  <si>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</si>
  <si>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</si>
  <si>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</si>
  <si>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</si>
  <si>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</si>
  <si>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</si>
  <si>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</si>
  <si>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</si>
  <si>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</si>
  <si>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</si>
  <si>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</si>
  <si>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</si>
  <si>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</si>
  <si>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</si>
  <si>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</si>
  <si>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</si>
  <si>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</si>
  <si>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</si>
  <si>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</si>
  <si>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</si>
  <si>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</si>
  <si>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</si>
  <si>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</si>
  <si>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</si>
  <si>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</si>
  <si>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</si>
  <si>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</si>
  <si>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</si>
  <si>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</si>
  <si>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</si>
  <si>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</si>
  <si>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</si>
  <si>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</si>
  <si>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</si>
  <si>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</si>
  <si>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</si>
  <si>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</si>
  <si>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</si>
  <si>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</si>
  <si>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</si>
  <si>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</si>
  <si>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</si>
  <si>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</si>
  <si>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</si>
  <si>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</si>
  <si>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</si>
  <si>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</si>
  <si>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</si>
  <si>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</si>
  <si>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</si>
  <si>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</si>
  <si>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</si>
  <si>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</si>
  <si>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</si>
  <si>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</si>
  <si>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</si>
  <si>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</si>
  <si>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</si>
  <si>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</si>
  <si>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</si>
  <si>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</si>
  <si>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</si>
  <si>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</si>
  <si>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</si>
  <si>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</si>
  <si>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</si>
  <si>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</si>
  <si>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</si>
  <si>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</si>
  <si>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</si>
  <si>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</si>
  <si>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</si>
  <si>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</si>
  <si>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</si>
  <si>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</si>
  <si>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</si>
  <si>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</si>
  <si>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</si>
  <si>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</si>
  <si>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</si>
  <si>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</si>
  <si>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</si>
  <si>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</si>
  <si>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</si>
  <si>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</si>
  <si>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</si>
  <si>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</si>
  <si>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</si>
  <si>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</si>
  <si>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</si>
  <si>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</si>
  <si>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</si>
  <si>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</si>
  <si>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</si>
  <si>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</si>
  <si>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</si>
  <si>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</si>
  <si>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</si>
  <si>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</si>
  <si>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</si>
  <si>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</si>
  <si>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</si>
  <si>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</si>
  <si>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</si>
  <si>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</si>
  <si>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</si>
  <si>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</si>
  <si>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</si>
  <si>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</si>
  <si>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</si>
  <si>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</si>
  <si>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</si>
  <si>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</si>
  <si>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</si>
  <si>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</si>
  <si>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</si>
  <si>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</si>
  <si>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</si>
  <si>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</si>
  <si>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</si>
  <si>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</si>
  <si>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</si>
  <si>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</si>
  <si>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</si>
  <si>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</si>
  <si>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</si>
  <si>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</si>
  <si>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</si>
  <si>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</si>
  <si>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</si>
  <si>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</si>
  <si>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</si>
  <si>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</si>
  <si>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</si>
  <si>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</si>
  <si>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</si>
  <si>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</si>
  <si>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</si>
  <si>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</si>
  <si>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</si>
  <si>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</si>
  <si>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</si>
  <si>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</si>
  <si>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</si>
  <si>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</si>
  <si>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</si>
  <si>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</si>
  <si>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</si>
  <si>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</si>
  <si>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</si>
  <si>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</si>
  <si>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</si>
  <si>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</si>
  <si>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</si>
  <si>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</si>
  <si>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</si>
  <si>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</si>
  <si>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</si>
  <si>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</si>
  <si>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</si>
  <si>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</si>
  <si>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</si>
  <si>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</si>
  <si>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</si>
  <si>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</si>
  <si>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</si>
  <si>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</si>
  <si>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</si>
  <si>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</si>
  <si>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</si>
  <si>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</si>
  <si>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</si>
  <si>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</si>
  <si>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</si>
  <si>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</si>
  <si>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</si>
  <si>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</si>
  <si>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</si>
  <si>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</si>
  <si>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</si>
  <si>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</si>
  <si>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</si>
  <si>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</si>
  <si>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</si>
  <si>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</si>
  <si>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</si>
  <si>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</si>
  <si>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</si>
  <si>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</si>
  <si>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</si>
  <si>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</si>
  <si>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</si>
  <si>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</si>
  <si>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</si>
  <si>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</si>
  <si>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</si>
  <si>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</si>
  <si>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</si>
  <si>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</si>
  <si>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</si>
  <si>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</si>
  <si>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</si>
  <si>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</si>
  <si>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</si>
  <si>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</si>
  <si>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</si>
  <si>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</si>
  <si>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</si>
  <si>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</si>
  <si>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</si>
  <si>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</si>
  <si>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</si>
  <si>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</si>
  <si>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</si>
  <si>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</si>
  <si>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</si>
  <si>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</si>
  <si>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</si>
  <si>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</si>
  <si>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</si>
  <si>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</si>
  <si>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</si>
  <si>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</si>
  <si>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</si>
  <si>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</si>
  <si>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</si>
  <si>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</si>
  <si>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</si>
  <si>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</si>
  <si>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</si>
  <si>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</si>
  <si>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</si>
  <si>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</si>
  <si>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</si>
  <si>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</si>
  <si>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</si>
  <si>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</si>
  <si>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</si>
  <si>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</si>
  <si>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</si>
  <si>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</si>
  <si>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</si>
  <si>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</si>
  <si>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</si>
  <si>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</si>
  <si>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</si>
  <si>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</si>
  <si>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</si>
  <si>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</si>
  <si>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</si>
  <si>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</si>
  <si>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</si>
  <si>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</si>
  <si>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</si>
  <si>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</si>
  <si>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</si>
  <si>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</si>
  <si>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</si>
  <si>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</si>
  <si>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</si>
  <si>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</si>
  <si>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</si>
  <si>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</si>
  <si>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</si>
  <si>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</si>
  <si>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</si>
  <si>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</si>
  <si>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</si>
  <si>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</si>
  <si>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</si>
  <si>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</si>
  <si>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</si>
  <si>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</si>
  <si>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</si>
  <si>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</si>
  <si>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</si>
  <si>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</si>
  <si>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</si>
  <si>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</si>
  <si>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</si>
  <si>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</si>
  <si>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</si>
  <si>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</si>
  <si>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</si>
  <si>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</si>
  <si>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</si>
  <si>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</si>
  <si>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</si>
  <si>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</si>
  <si>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</si>
  <si>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</si>
  <si>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</si>
  <si>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</si>
  <si>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</si>
  <si>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</si>
  <si>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</si>
  <si>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</si>
  <si>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</si>
  <si>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</si>
  <si>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</si>
  <si>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</si>
  <si>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</si>
  <si>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</si>
  <si>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</si>
  <si>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</si>
  <si>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</si>
  <si>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</si>
  <si>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</si>
  <si>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</si>
  <si>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</si>
  <si>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</si>
  <si>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</si>
  <si>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</si>
  <si>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</si>
  <si>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</si>
  <si>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</si>
  <si>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</si>
  <si>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</si>
  <si>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</si>
  <si>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</si>
  <si>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</si>
  <si>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</si>
  <si>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</si>
  <si>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</si>
  <si>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</si>
  <si>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</si>
  <si>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</si>
  <si>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</si>
  <si>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</si>
  <si>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</si>
  <si>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</si>
  <si>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</si>
  <si>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</si>
  <si>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</si>
  <si>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</si>
  <si>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</si>
  <si>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</si>
  <si>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</si>
  <si>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</si>
  <si>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</si>
  <si>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</si>
  <si>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</si>
  <si>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</si>
  <si>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</si>
  <si>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</si>
  <si>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</si>
  <si>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</si>
  <si>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</si>
  <si>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</si>
  <si>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</si>
  <si>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</si>
  <si>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</si>
  <si>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</si>
  <si>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</si>
  <si>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</si>
  <si>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</si>
  <si>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</si>
  <si>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</si>
  <si>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</si>
  <si>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</si>
  <si>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</si>
  <si>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</si>
  <si>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</si>
  <si>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</si>
  <si>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</si>
  <si>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</si>
  <si>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</si>
  <si>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</si>
  <si>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</si>
  <si>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</si>
  <si>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</si>
  <si>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</si>
  <si>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</si>
  <si>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</si>
  <si>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</si>
  <si>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</si>
  <si>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</si>
  <si>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</si>
  <si>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</si>
  <si>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</si>
  <si>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</si>
  <si>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</si>
  <si>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</si>
  <si>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</si>
  <si>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</si>
  <si>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</si>
  <si>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</si>
  <si>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</si>
  <si>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</si>
  <si>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</si>
  <si>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</si>
  <si>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</si>
  <si>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</si>
  <si>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</si>
  <si>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</si>
  <si>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</si>
  <si>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</si>
  <si>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</si>
  <si>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</si>
  <si>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</si>
  <si>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</si>
  <si>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</si>
  <si>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</si>
  <si>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</si>
  <si>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</si>
  <si>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</si>
  <si>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</si>
  <si>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</si>
  <si>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</si>
  <si>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</si>
  <si>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</si>
  <si>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</si>
  <si>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</si>
  <si>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</si>
  <si>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</si>
  <si>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</si>
  <si>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</si>
  <si>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</si>
  <si>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</si>
  <si>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</si>
  <si>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</si>
  <si>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</si>
  <si>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</si>
  <si>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</si>
  <si>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</si>
  <si>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</si>
  <si>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</si>
  <si>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</si>
  <si>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</si>
  <si>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</si>
  <si>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</si>
  <si>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</si>
  <si>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</si>
  <si>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</si>
  <si>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</si>
  <si>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</si>
  <si>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</si>
  <si>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</si>
  <si>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</si>
  <si>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</si>
  <si>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</si>
  <si>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</si>
  <si>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</si>
  <si>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</si>
  <si>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</si>
  <si>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</si>
  <si>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</si>
  <si>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</si>
  <si>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</si>
  <si>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</si>
  <si>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</si>
  <si>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</si>
  <si>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</si>
  <si>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</si>
  <si>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</si>
  <si>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</si>
  <si>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</si>
  <si>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</si>
  <si>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</si>
  <si>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</si>
  <si>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</si>
  <si>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</si>
  <si>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</si>
  <si>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</si>
  <si>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</si>
  <si>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</si>
  <si>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</si>
  <si>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</si>
  <si>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</si>
  <si>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</si>
  <si>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</si>
  <si>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</si>
  <si>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</si>
  <si>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</si>
  <si>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</si>
  <si>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</si>
  <si>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</si>
  <si>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</si>
  <si>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</si>
  <si>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</si>
  <si>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</si>
  <si>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</si>
  <si>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</si>
  <si>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</si>
  <si>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</si>
  <si>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</si>
  <si>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</si>
  <si>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</si>
  <si>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</si>
  <si>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</si>
  <si>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</si>
  <si>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</si>
  <si>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</si>
  <si>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</si>
  <si>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</si>
  <si>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</si>
  <si>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</si>
  <si>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</si>
  <si>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</si>
  <si>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</si>
  <si>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</si>
  <si>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</si>
  <si>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</si>
  <si>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</si>
  <si>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</si>
  <si>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</si>
  <si>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</si>
  <si>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</si>
  <si>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</si>
  <si>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</si>
  <si>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</si>
  <si>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</si>
  <si>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</si>
  <si>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</si>
  <si>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</si>
  <si>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</si>
  <si>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</si>
  <si>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</si>
  <si>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</si>
  <si>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</si>
  <si>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</si>
  <si>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</si>
  <si>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</si>
  <si>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</si>
  <si>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</si>
  <si>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</si>
  <si>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</si>
  <si>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</si>
  <si>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</si>
  <si>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</si>
  <si>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</si>
  <si>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</si>
  <si>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</si>
  <si>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</si>
  <si>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</si>
  <si>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</si>
  <si>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</si>
  <si>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</si>
  <si>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</si>
  <si>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</si>
  <si>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</si>
  <si>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</si>
  <si>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</si>
  <si>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</si>
  <si>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</si>
  <si>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</si>
  <si>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</si>
  <si>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</si>
  <si>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</si>
  <si>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</si>
  <si>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</si>
  <si>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</si>
  <si>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</si>
  <si>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</si>
  <si>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</si>
  <si>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</si>
  <si>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</si>
  <si>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</si>
  <si>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</si>
  <si>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</si>
  <si>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</si>
  <si>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</si>
  <si>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</si>
  <si>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</si>
  <si>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</si>
  <si>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</si>
  <si>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</si>
  <si>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</si>
  <si>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</si>
  <si>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</si>
  <si>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</si>
  <si>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</si>
  <si>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</si>
  <si>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</si>
  <si>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</si>
  <si>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</si>
  <si>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</si>
  <si>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</si>
  <si>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</si>
  <si>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</si>
  <si>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</si>
  <si>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</si>
  <si>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</si>
  <si>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</si>
  <si>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</si>
  <si>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</si>
  <si>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</si>
  <si>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</si>
  <si>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</si>
  <si>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</si>
  <si>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</si>
  <si>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</si>
  <si>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</si>
  <si>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</si>
  <si>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</si>
  <si>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</si>
  <si>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</si>
  <si>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</si>
  <si>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</si>
  <si>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</si>
  <si>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</si>
  <si>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</si>
  <si>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</si>
  <si>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</si>
  <si>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</si>
  <si>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</si>
  <si>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</si>
  <si>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</si>
  <si>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</si>
  <si>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</si>
  <si>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</si>
  <si>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</si>
  <si>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</si>
  <si>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</si>
  <si>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</si>
  <si>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</si>
  <si>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</si>
  <si>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</si>
  <si>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</si>
  <si>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</si>
  <si>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</si>
  <si>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</si>
  <si>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</si>
  <si>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</si>
  <si>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</si>
  <si>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</si>
  <si>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</si>
  <si>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</si>
  <si>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</si>
  <si>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</si>
  <si>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</si>
  <si>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</si>
  <si>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</si>
  <si>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</si>
  <si>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</si>
  <si>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</si>
  <si>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</si>
  <si>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</si>
  <si>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</si>
  <si>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</si>
  <si>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</si>
  <si>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</si>
  <si>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</si>
  <si>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</si>
  <si>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</si>
  <si>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</si>
  <si>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</si>
  <si>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</si>
  <si>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</si>
  <si>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</si>
  <si>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</si>
  <si>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</si>
  <si>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</si>
  <si>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</si>
  <si>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</si>
  <si>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</si>
  <si>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</si>
  <si>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</si>
  <si>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</si>
  <si>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</si>
  <si>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</si>
  <si>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</si>
  <si>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</si>
  <si>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</si>
  <si>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</si>
  <si>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</si>
  <si>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</si>
  <si>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</si>
  <si>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</si>
  <si>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</si>
  <si>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</si>
  <si>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</si>
  <si>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</si>
  <si>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</si>
  <si>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</si>
  <si>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</si>
  <si>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</si>
  <si>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</si>
  <si>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</si>
  <si>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</si>
  <si>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</si>
  <si>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</si>
  <si>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</si>
  <si>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</si>
  <si>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</si>
  <si>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</si>
  <si>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</si>
  <si>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</si>
  <si>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</si>
  <si>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</si>
  <si>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</si>
  <si>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</si>
  <si>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</si>
  <si>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</si>
  <si>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</si>
  <si>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</si>
  <si>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</si>
  <si>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</si>
  <si>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</si>
  <si>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</si>
  <si>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</si>
  <si>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</si>
  <si>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</si>
  <si>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</si>
  <si>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</si>
  <si>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</si>
  <si>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</si>
  <si>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</si>
  <si>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</si>
  <si>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</si>
  <si>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</si>
  <si>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</si>
  <si>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</si>
  <si>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</si>
  <si>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</si>
  <si>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</si>
  <si>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</si>
  <si>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</si>
  <si>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</si>
  <si>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</si>
  <si>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</si>
  <si>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</si>
  <si>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</si>
  <si>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</si>
  <si>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</si>
  <si>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</si>
  <si>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</si>
  <si>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</si>
  <si>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</si>
  <si>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</si>
  <si>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</si>
  <si>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</si>
  <si>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</si>
  <si>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</si>
  <si>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</si>
  <si>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</si>
  <si>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</si>
  <si>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</si>
  <si>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</si>
  <si>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</si>
  <si>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</si>
  <si>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</si>
  <si>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</si>
  <si>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</si>
  <si>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</si>
  <si>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</si>
  <si>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</si>
  <si>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</si>
  <si>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</si>
  <si>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</si>
  <si>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</si>
  <si>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</si>
  <si>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</si>
  <si>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</si>
  <si>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</si>
  <si>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</si>
  <si>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</si>
  <si>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</si>
  <si>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</si>
  <si>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</si>
  <si>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</si>
  <si>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</si>
  <si>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</si>
  <si>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</si>
  <si>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</si>
  <si>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</si>
  <si>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</si>
  <si>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</si>
  <si>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</si>
  <si>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</si>
  <si>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</si>
  <si>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</si>
  <si>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</si>
  <si>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</si>
  <si>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</si>
  <si>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</si>
  <si>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</si>
  <si>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</si>
  <si>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</si>
  <si>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</si>
  <si>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</si>
  <si>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</si>
  <si>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</si>
  <si>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</si>
  <si>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</si>
  <si>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</si>
  <si>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</si>
  <si>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</si>
  <si>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</si>
  <si>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</si>
  <si>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</si>
  <si>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</si>
  <si>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</si>
  <si>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</si>
  <si>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</si>
  <si>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</si>
  <si>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</si>
  <si>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</si>
  <si>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</si>
  <si>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</si>
  <si>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</si>
  <si>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</si>
  <si>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</si>
  <si>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</si>
  <si>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</si>
  <si>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</si>
  <si>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</si>
  <si>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</si>
  <si>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</si>
  <si>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</si>
  <si>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</si>
  <si>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</si>
  <si>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</si>
  <si>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</si>
  <si>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</si>
  <si>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</si>
  <si>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</si>
  <si>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</si>
  <si>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</si>
  <si>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</si>
  <si>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</si>
  <si>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</si>
  <si>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</si>
  <si>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</si>
  <si>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</si>
  <si>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</si>
  <si>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</si>
  <si>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</si>
  <si>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</si>
  <si>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</si>
  <si>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</si>
  <si>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</si>
  <si>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</si>
  <si>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</si>
  <si>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</si>
  <si>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</si>
  <si>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</si>
  <si>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</si>
  <si>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</si>
  <si>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</si>
  <si>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</si>
  <si>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</si>
  <si>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</si>
  <si>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</si>
  <si>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</si>
  <si>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</si>
  <si>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</si>
  <si>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</si>
  <si>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</si>
  <si>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</si>
  <si>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</si>
  <si>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</si>
  <si>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</si>
  <si>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</si>
  <si>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</si>
  <si>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</si>
  <si>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</si>
  <si>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</si>
  <si>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</si>
  <si>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</si>
  <si>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</si>
  <si>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</si>
  <si>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</si>
  <si>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</si>
  <si>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</si>
  <si>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</si>
  <si>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</si>
  <si>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</si>
  <si>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</si>
  <si>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</si>
  <si>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</si>
  <si>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</si>
  <si>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</si>
  <si>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</si>
  <si>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</si>
  <si>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</si>
  <si>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</si>
  <si>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</si>
  <si>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</si>
  <si>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</si>
  <si>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</si>
  <si>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</si>
  <si>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</si>
  <si>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</si>
  <si>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</si>
  <si>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</si>
  <si>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</si>
  <si>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</si>
  <si>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</si>
  <si>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</si>
  <si>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</si>
  <si>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</si>
  <si>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</si>
  <si>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</si>
  <si>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</si>
  <si>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</si>
  <si>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</si>
  <si>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</si>
  <si>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</si>
  <si>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</si>
  <si>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</si>
  <si>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</si>
  <si>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</si>
  <si>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</si>
  <si>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</si>
  <si>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</si>
  <si>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</si>
  <si>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</si>
  <si>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</si>
  <si>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</si>
  <si>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</si>
  <si>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</si>
  <si>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</si>
  <si>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</si>
  <si>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</si>
  <si>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</si>
  <si>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</si>
  <si>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</si>
  <si>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</si>
  <si>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</si>
  <si>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</si>
  <si>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</si>
  <si>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</si>
  <si>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</si>
  <si>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</si>
  <si>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</si>
  <si>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</si>
  <si>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</si>
  <si>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</si>
  <si>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</si>
  <si>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</si>
  <si>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</si>
  <si>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</si>
  <si>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</si>
  <si>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</si>
  <si>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</si>
  <si>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</si>
  <si>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</si>
  <si>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</si>
  <si>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</si>
  <si>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</si>
  <si>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</si>
  <si>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</si>
  <si>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</si>
  <si>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</si>
  <si>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</si>
  <si>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</si>
  <si>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</si>
  <si>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</si>
  <si>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</si>
  <si>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</si>
  <si>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</si>
  <si>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</si>
  <si>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</si>
  <si>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</si>
  <si>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</si>
  <si>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</si>
  <si>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</si>
  <si>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</si>
  <si>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</si>
  <si>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</si>
  <si>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</si>
  <si>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</si>
  <si>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</si>
  <si>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</si>
  <si>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</si>
  <si>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</si>
  <si>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</si>
  <si>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</si>
  <si>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</si>
  <si>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</si>
  <si>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</si>
  <si>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</si>
  <si>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</si>
  <si>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</si>
  <si>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</si>
  <si>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</si>
  <si>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</si>
  <si>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</si>
  <si>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</si>
  <si>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</si>
  <si>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</si>
  <si>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</si>
  <si>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</si>
  <si>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</si>
  <si>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</si>
  <si>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</si>
  <si>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</si>
  <si>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</si>
  <si>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</si>
  <si>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</si>
  <si>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</si>
  <si>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</si>
  <si>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</si>
  <si>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</si>
  <si>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</si>
  <si>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</si>
  <si>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</si>
  <si>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</si>
  <si>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</si>
  <si>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</si>
  <si>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</si>
  <si>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</si>
  <si>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</si>
  <si>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</si>
  <si>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</si>
  <si>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</si>
  <si>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</si>
  <si>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</si>
  <si>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</si>
  <si>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</si>
  <si>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</si>
  <si>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</si>
  <si>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</si>
  <si>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</si>
  <si>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</si>
  <si>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</si>
  <si>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</si>
  <si>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</si>
  <si>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</si>
  <si>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</si>
  <si>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</si>
  <si>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</si>
  <si>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</si>
  <si>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</si>
  <si>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</si>
  <si>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</si>
  <si>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</si>
  <si>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</si>
  <si>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</si>
  <si>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</si>
  <si>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</si>
  <si>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</si>
  <si>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</si>
  <si>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</si>
  <si>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</si>
  <si>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</si>
  <si>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</si>
  <si>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</si>
  <si>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</si>
  <si>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</si>
  <si>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</si>
  <si>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</si>
  <si>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</si>
  <si>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</si>
  <si>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</si>
  <si>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</si>
  <si>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</si>
  <si>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</si>
  <si>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</si>
  <si>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</si>
  <si>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</si>
  <si>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</si>
  <si>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</si>
  <si>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</si>
  <si>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</si>
  <si>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</si>
  <si>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</si>
  <si>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</si>
  <si>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</si>
  <si>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</si>
  <si>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</si>
  <si>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</si>
  <si>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</si>
  <si>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</si>
  <si>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</si>
  <si>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</si>
  <si>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</si>
  <si>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</si>
  <si>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</si>
  <si>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</si>
  <si>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</si>
  <si>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</si>
  <si>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</si>
  <si>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</si>
  <si>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</si>
  <si>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</si>
  <si>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</si>
  <si>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</si>
  <si>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</si>
  <si>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</si>
  <si>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</si>
  <si>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</si>
  <si>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</si>
  <si>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</si>
  <si>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</si>
  <si>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</si>
  <si>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</si>
  <si>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</si>
  <si>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</si>
  <si>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</si>
  <si>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</si>
  <si>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</si>
  <si>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</si>
  <si>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</si>
  <si>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</si>
  <si>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</si>
  <si>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</si>
  <si>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</si>
  <si>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</si>
  <si>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</si>
  <si>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</si>
  <si>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</si>
  <si>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</si>
  <si>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</si>
  <si>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</si>
  <si>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</si>
  <si>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</si>
  <si>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</si>
  <si>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</si>
  <si>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</si>
  <si>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</si>
  <si>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</si>
  <si>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</si>
  <si>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</si>
  <si>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</si>
  <si>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</si>
  <si>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</si>
  <si>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</si>
  <si>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</si>
  <si>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</si>
  <si>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</si>
  <si>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</si>
  <si>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</si>
  <si>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</si>
  <si>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</si>
  <si>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</si>
  <si>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</si>
  <si>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</si>
  <si>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</si>
  <si>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</si>
  <si>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</si>
  <si>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</si>
  <si>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</si>
  <si>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</si>
  <si>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</si>
  <si>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</si>
  <si>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</si>
  <si>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</si>
  <si>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</si>
  <si>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</si>
  <si>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</si>
  <si>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</si>
  <si>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</si>
  <si>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</si>
  <si>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</si>
  <si>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</si>
  <si>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</si>
  <si>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</si>
  <si>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</si>
  <si>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</si>
  <si>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</si>
  <si>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</si>
  <si>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</si>
  <si>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</si>
  <si>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</si>
  <si>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</si>
  <si>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</si>
  <si>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</si>
  <si>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</si>
  <si>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</si>
  <si>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</si>
  <si>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</si>
  <si>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</si>
  <si>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</si>
  <si>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</si>
  <si>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</si>
  <si>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</si>
  <si>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</si>
  <si>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</si>
  <si>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</si>
  <si>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</si>
  <si>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</si>
  <si>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</si>
  <si>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</si>
  <si>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</si>
  <si>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</si>
  <si>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</si>
  <si>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</si>
  <si>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</si>
  <si>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</si>
  <si>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</si>
  <si>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</si>
  <si>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</si>
  <si>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</si>
  <si>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</si>
  <si>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</si>
  <si>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</si>
  <si>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</si>
  <si>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</si>
  <si>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</si>
  <si>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</si>
  <si>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</si>
  <si>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</si>
  <si>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</si>
  <si>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</si>
  <si>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</si>
  <si>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</si>
  <si>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</si>
  <si>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</si>
  <si>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</si>
  <si>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</si>
  <si>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</si>
  <si>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</si>
  <si>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</si>
  <si>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</si>
  <si>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</si>
  <si>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</si>
  <si>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</si>
  <si>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</si>
  <si>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</si>
  <si>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</si>
  <si>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</si>
  <si>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</si>
  <si>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</si>
  <si>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</si>
  <si>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</si>
  <si>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</si>
  <si>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</si>
  <si>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</si>
  <si>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</si>
  <si>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</si>
  <si>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</si>
  <si>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</si>
  <si>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</si>
  <si>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</si>
  <si>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</si>
  <si>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</si>
  <si>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</si>
  <si>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</si>
  <si>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</si>
  <si>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</si>
  <si>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</si>
  <si>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</si>
  <si>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</si>
  <si>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</si>
  <si>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</si>
  <si>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</si>
  <si>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</si>
  <si>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</si>
  <si>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</si>
  <si>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</si>
  <si>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</si>
  <si>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</si>
  <si>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</si>
  <si>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</si>
  <si>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</si>
  <si>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</si>
  <si>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</si>
  <si>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</si>
  <si>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</si>
  <si>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</si>
  <si>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</si>
  <si>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</si>
  <si>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</si>
  <si>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</si>
  <si>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</si>
  <si>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</si>
  <si>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</si>
  <si>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</si>
  <si>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</si>
  <si>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</si>
  <si>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</si>
  <si>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</si>
  <si>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</si>
  <si>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</si>
  <si>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</si>
  <si>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</si>
  <si>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</si>
  <si>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</si>
  <si>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</si>
  <si>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</si>
  <si>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</si>
  <si>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</si>
  <si>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</si>
  <si>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</si>
  <si>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</si>
  <si>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</si>
  <si>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</si>
  <si>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</si>
  <si>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</si>
  <si>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</si>
  <si>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</si>
  <si>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</si>
  <si>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</si>
  <si>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</si>
  <si>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</si>
  <si>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</si>
  <si>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</si>
  <si>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</si>
  <si>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</si>
  <si>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</si>
  <si>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</si>
  <si>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</si>
  <si>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</si>
  <si>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</si>
  <si>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</si>
  <si>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</si>
  <si>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</si>
  <si>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</si>
  <si>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</si>
  <si>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</si>
  <si>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</si>
  <si>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</si>
  <si>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</si>
  <si>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</si>
  <si>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</si>
  <si>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</si>
  <si>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</si>
  <si>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</si>
  <si>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</si>
  <si>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</si>
  <si>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</si>
  <si>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</si>
  <si>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</si>
  <si>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</si>
  <si>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</si>
  <si>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</si>
  <si>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</si>
  <si>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</si>
  <si>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</si>
  <si>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</si>
  <si>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</si>
  <si>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</si>
  <si>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</si>
  <si>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</si>
  <si>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</si>
  <si>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</si>
  <si>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</si>
  <si>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</si>
  <si>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</si>
  <si>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</si>
  <si>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</si>
  <si>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</si>
  <si>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</si>
  <si>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</si>
  <si>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</si>
  <si>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</si>
  <si>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</si>
  <si>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</si>
  <si>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</si>
  <si>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</si>
  <si>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</si>
  <si>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</si>
  <si>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</si>
  <si>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</si>
  <si>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</si>
  <si>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</si>
  <si>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</si>
  <si>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</si>
  <si>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</si>
  <si>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</si>
  <si>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</si>
  <si>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</si>
  <si>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</si>
  <si>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</si>
  <si>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</si>
  <si>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</si>
  <si>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</si>
  <si>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</si>
  <si>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</si>
  <si>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</si>
  <si>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</si>
  <si>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</si>
  <si>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</si>
  <si>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</si>
  <si>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</si>
  <si>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</si>
  <si>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</si>
  <si>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</si>
  <si>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</si>
  <si>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</si>
  <si>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</si>
  <si>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</si>
  <si>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</si>
  <si>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</si>
  <si>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</si>
  <si>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</si>
  <si>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</si>
  <si>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</si>
  <si>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</si>
  <si>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</si>
  <si>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</si>
  <si>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</si>
  <si>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</si>
  <si>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</si>
  <si>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</si>
  <si>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</si>
  <si>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</si>
  <si>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</si>
  <si>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</si>
  <si>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</si>
  <si>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</si>
  <si>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</si>
  <si>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</si>
  <si>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</si>
  <si>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</si>
  <si>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</si>
  <si>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</si>
  <si>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</si>
  <si>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</si>
  <si>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</si>
  <si>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</si>
  <si>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</si>
  <si>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</si>
  <si>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</si>
  <si>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</si>
  <si>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</si>
  <si>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</si>
  <si>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</si>
  <si>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</si>
  <si>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</si>
  <si>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</si>
  <si>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</si>
  <si>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</si>
  <si>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</si>
  <si>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</si>
  <si>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</si>
  <si>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</si>
  <si>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</si>
  <si>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</si>
  <si>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</si>
  <si>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</si>
  <si>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</si>
  <si>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</si>
  <si>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</si>
  <si>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</si>
  <si>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</si>
  <si>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</si>
  <si>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</si>
  <si>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</si>
  <si>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</si>
  <si>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</si>
  <si>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</si>
  <si>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</si>
  <si>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</si>
  <si>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</si>
  <si>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</si>
  <si>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</si>
  <si>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</si>
  <si>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</si>
  <si>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</si>
  <si>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</si>
  <si>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</si>
  <si>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</si>
  <si>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</si>
  <si>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</si>
  <si>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</si>
  <si>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</si>
  <si>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</si>
  <si>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</si>
  <si>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</si>
  <si>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</si>
  <si>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</si>
  <si>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</si>
  <si>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</si>
  <si>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</si>
  <si>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</si>
  <si>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</si>
  <si>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</si>
  <si>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</si>
  <si>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</si>
  <si>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</si>
  <si>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</si>
  <si>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</si>
  <si>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</si>
  <si>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</si>
  <si>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</si>
  <si>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</si>
  <si>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</si>
  <si>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</si>
  <si>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</si>
  <si>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</si>
  <si>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</si>
  <si>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</si>
  <si>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</si>
  <si>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</si>
  <si>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</si>
  <si>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</si>
  <si>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</si>
  <si>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</si>
  <si>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</si>
  <si>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</si>
  <si>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</si>
  <si>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</si>
  <si>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</si>
  <si>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</si>
  <si>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</si>
  <si>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</si>
  <si>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</si>
  <si>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</si>
  <si>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</si>
  <si>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</si>
  <si>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</si>
  <si>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</si>
  <si>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</si>
  <si>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</si>
  <si>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</si>
  <si>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</si>
  <si>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</si>
  <si>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</si>
  <si>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</si>
  <si>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</si>
  <si>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</si>
  <si>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</si>
  <si>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</si>
  <si>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</si>
  <si>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</si>
  <si>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</si>
  <si>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</si>
  <si>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</si>
  <si>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</si>
  <si>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</si>
  <si>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</si>
  <si>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</si>
  <si>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</si>
  <si>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</si>
  <si>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</si>
  <si>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</si>
  <si>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</si>
  <si>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</si>
  <si>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</si>
  <si>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</si>
  <si>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</si>
  <si>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</si>
  <si>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</si>
  <si>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</si>
  <si>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</si>
  <si>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</si>
  <si>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</si>
  <si>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</si>
  <si>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</si>
  <si>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</si>
  <si>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</si>
  <si>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</si>
  <si>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</si>
  <si>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</si>
  <si>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</si>
  <si>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</si>
  <si>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</si>
  <si>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</si>
  <si>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</si>
  <si>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</si>
  <si>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</si>
  <si>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</si>
  <si>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</si>
  <si>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</si>
  <si>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</si>
  <si>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</si>
  <si>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</si>
  <si>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</si>
  <si>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</si>
  <si>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</si>
  <si>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</si>
  <si>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</si>
  <si>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</si>
  <si>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</si>
  <si>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</si>
  <si>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</si>
  <si>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</si>
  <si>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</si>
  <si>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</si>
  <si>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</si>
  <si>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</si>
  <si>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</si>
  <si>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</si>
  <si>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</si>
  <si>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</si>
  <si>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</si>
  <si>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</si>
  <si>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</si>
  <si>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</si>
  <si>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</si>
  <si>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</si>
  <si>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</si>
  <si>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</si>
  <si>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</si>
  <si>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</si>
  <si>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</si>
  <si>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</si>
  <si>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</si>
  <si>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</si>
  <si>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</si>
  <si>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</si>
  <si>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</si>
  <si>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</si>
  <si>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</si>
  <si>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</si>
  <si>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</si>
  <si>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</si>
  <si>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</si>
  <si>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</si>
  <si>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</si>
  <si>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</si>
  <si>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</si>
  <si>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</si>
  <si>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</si>
  <si>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</si>
  <si>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</si>
  <si>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</si>
  <si>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</si>
  <si>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</si>
  <si>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</si>
  <si>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</si>
  <si>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</si>
  <si>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</si>
  <si>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</si>
  <si>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</si>
  <si>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</si>
  <si>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</si>
  <si>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</si>
  <si>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</si>
  <si>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</si>
  <si>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</si>
  <si>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</si>
  <si>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</si>
  <si>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</si>
  <si>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</si>
  <si>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</si>
  <si>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</si>
  <si>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</si>
  <si>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</si>
  <si>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</si>
  <si>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</si>
  <si>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</si>
  <si>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</si>
  <si>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</si>
  <si>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</si>
  <si>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</si>
  <si>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</si>
  <si>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</si>
  <si>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</si>
  <si>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</si>
  <si>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</si>
  <si>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</si>
  <si>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</si>
  <si>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</si>
  <si>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</si>
  <si>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</si>
  <si>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</si>
  <si>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</si>
  <si>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</si>
  <si>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</si>
  <si>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</si>
  <si>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</si>
  <si>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</si>
  <si>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</si>
  <si>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</si>
  <si>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</si>
  <si>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</si>
  <si>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</si>
  <si>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</si>
  <si>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</si>
  <si>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</si>
  <si>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</si>
  <si>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</si>
  <si>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</si>
  <si>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</si>
  <si>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</si>
  <si>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</si>
  <si>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</si>
  <si>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</si>
  <si>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</si>
  <si>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</si>
  <si>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</si>
  <si>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</si>
  <si>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</si>
  <si>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</si>
  <si>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</si>
  <si>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</si>
  <si>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</si>
  <si>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</si>
  <si>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</si>
  <si>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</si>
  <si>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</si>
  <si>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</si>
  <si>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</si>
  <si>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</si>
  <si>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</si>
  <si>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</si>
  <si>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</si>
  <si>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</si>
  <si>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</si>
  <si>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</si>
  <si>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</si>
  <si>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</si>
  <si>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</si>
  <si>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</si>
  <si>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</si>
  <si>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</si>
  <si>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</si>
  <si>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</si>
  <si>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</si>
  <si>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</si>
  <si>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</si>
  <si>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</si>
  <si>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</si>
  <si>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</si>
  <si>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</si>
  <si>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</si>
  <si>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</si>
  <si>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</si>
  <si>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</si>
  <si>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</si>
  <si>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</si>
  <si>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</si>
  <si>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</si>
  <si>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</si>
  <si>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</si>
  <si>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</si>
  <si>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</si>
  <si>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</si>
  <si>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</si>
  <si>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</si>
  <si>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</si>
  <si>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</si>
  <si>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</si>
  <si>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</si>
  <si>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</si>
  <si>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</si>
  <si>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</si>
  <si>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</si>
  <si>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</si>
  <si>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</si>
  <si>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</si>
  <si>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</si>
  <si>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</si>
  <si>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</si>
  <si>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</si>
  <si>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</si>
  <si>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</si>
  <si>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</si>
  <si>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</si>
  <si>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</si>
  <si>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</si>
  <si>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</si>
  <si>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</si>
  <si>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</si>
  <si>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</si>
  <si>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</si>
  <si>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</si>
  <si>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</si>
  <si>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</si>
  <si>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</si>
  <si>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</si>
  <si>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</si>
  <si>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</si>
  <si>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</si>
  <si>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</si>
  <si>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</si>
  <si>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</si>
  <si>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</si>
  <si>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</si>
  <si>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</si>
  <si>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</si>
  <si>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</si>
  <si>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</si>
  <si>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</si>
  <si>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</si>
  <si>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</si>
  <si>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</si>
  <si>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</si>
  <si>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</si>
  <si>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</si>
  <si>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</si>
  <si>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</si>
  <si>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</si>
  <si>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</si>
  <si>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</si>
  <si>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</si>
  <si>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</si>
  <si>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</si>
  <si>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</si>
  <si>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</si>
  <si>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</si>
  <si>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</si>
  <si>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</si>
  <si>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</si>
  <si>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</si>
  <si>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</si>
  <si>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</si>
  <si>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</si>
  <si>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</si>
  <si>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</si>
  <si>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</si>
  <si>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</si>
  <si>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</si>
  <si>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</si>
  <si>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</si>
  <si>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</si>
  <si>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</si>
  <si>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</si>
  <si>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</si>
  <si>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</si>
  <si>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</si>
  <si>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</si>
  <si>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</si>
  <si>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</si>
  <si>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</si>
  <si>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</si>
  <si>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</si>
  <si>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</si>
  <si>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</si>
  <si>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</si>
  <si>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</si>
  <si>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</si>
  <si>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</si>
  <si>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</si>
  <si>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</si>
  <si>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</si>
  <si>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</si>
  <si>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</si>
  <si>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</si>
  <si>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</si>
  <si>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</si>
  <si>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</si>
  <si>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</si>
  <si>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</si>
  <si>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</si>
  <si>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</si>
  <si>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</si>
  <si>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</si>
  <si>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</si>
  <si>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</si>
  <si>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</si>
  <si>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</si>
  <si>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</si>
  <si>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</si>
  <si>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</si>
  <si>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</si>
  <si>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</si>
  <si>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</si>
  <si>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</si>
  <si>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</si>
  <si>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</si>
  <si>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</si>
  <si>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</si>
  <si>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</si>
  <si>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</si>
  <si>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</si>
  <si>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</si>
  <si>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</si>
  <si>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</si>
  <si>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</si>
  <si>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</si>
  <si>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</si>
  <si>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</si>
  <si>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</si>
  <si>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</si>
  <si>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</si>
  <si>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</si>
  <si>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</si>
  <si>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</si>
  <si>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</si>
  <si>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</si>
  <si>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</si>
  <si>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</si>
  <si>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</si>
  <si>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</si>
  <si>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</si>
  <si>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</si>
  <si>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</si>
  <si>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</si>
  <si>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</si>
  <si>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</si>
  <si>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</si>
  <si>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</si>
  <si>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</si>
  <si>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</si>
  <si>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</si>
  <si>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</si>
  <si>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</si>
  <si>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</si>
  <si>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</si>
  <si>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</si>
  <si>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</si>
  <si>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</si>
  <si>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</si>
  <si>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</si>
  <si>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</si>
  <si>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</si>
  <si>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</si>
  <si>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</si>
  <si>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</si>
  <si>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</si>
  <si>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</si>
  <si>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</si>
  <si>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</si>
  <si>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</si>
  <si>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</si>
  <si>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</si>
  <si>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</si>
  <si>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</si>
  <si>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</si>
  <si>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</si>
  <si>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</si>
  <si>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</si>
  <si>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</si>
  <si>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</si>
  <si>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</si>
  <si>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</si>
  <si>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</si>
  <si>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</si>
  <si>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</si>
  <si>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</si>
  <si>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</si>
  <si>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</si>
  <si>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</si>
  <si>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</si>
  <si>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</si>
  <si>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</si>
  <si>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</si>
  <si>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</si>
  <si>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</si>
  <si>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</si>
  <si>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</si>
  <si>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</si>
  <si>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</si>
  <si>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</si>
  <si>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</si>
  <si>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</si>
  <si>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</si>
  <si>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</si>
  <si>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</si>
  <si>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</si>
  <si>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</si>
  <si>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</si>
  <si>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</si>
  <si>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</si>
  <si>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</si>
  <si>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</si>
  <si>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</si>
  <si>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</si>
  <si>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</si>
  <si>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</si>
  <si>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</si>
  <si>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</si>
  <si>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</si>
  <si>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</si>
  <si>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</si>
  <si>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</si>
  <si>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</si>
  <si>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</si>
  <si>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</si>
  <si>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</si>
  <si>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</si>
  <si>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</si>
  <si>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</si>
  <si>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</si>
  <si>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</si>
  <si>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</si>
  <si>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</si>
  <si>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</si>
  <si>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</si>
  <si>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</si>
  <si>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</si>
  <si>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</si>
  <si>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</si>
  <si>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</si>
  <si>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</si>
  <si>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</si>
  <si>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</si>
  <si>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</si>
  <si>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</si>
  <si>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</si>
  <si>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</si>
  <si>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</si>
  <si>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</si>
  <si>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</si>
  <si>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</si>
  <si>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</si>
  <si>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</si>
  <si>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</si>
  <si>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</si>
  <si>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</si>
  <si>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</si>
  <si>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</si>
  <si>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</si>
  <si>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</si>
  <si>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</si>
  <si>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</si>
  <si>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</si>
  <si>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</si>
  <si>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</si>
  <si>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</si>
  <si>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</si>
  <si>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</si>
  <si>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</si>
  <si>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</si>
  <si>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</si>
  <si>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</si>
  <si>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</si>
  <si>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</si>
  <si>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</si>
  <si>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</si>
  <si>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</si>
  <si>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</si>
  <si>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</si>
  <si>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</si>
  <si>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</si>
  <si>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</si>
  <si>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</si>
  <si>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</si>
  <si>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</si>
  <si>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</si>
  <si>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</si>
  <si>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</si>
  <si>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</si>
  <si>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</si>
  <si>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</si>
  <si>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</si>
  <si>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</si>
  <si>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</si>
  <si>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</si>
  <si>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</si>
  <si>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</si>
  <si>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</si>
  <si>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</si>
  <si>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</si>
  <si>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</si>
  <si>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</si>
  <si>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</si>
  <si>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</si>
  <si>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</si>
  <si>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</si>
  <si>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</si>
  <si>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</si>
  <si>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</si>
  <si>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</si>
  <si>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</si>
  <si>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</si>
  <si>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</si>
  <si>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</si>
  <si>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</si>
  <si>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</si>
  <si>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</si>
  <si>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</si>
  <si>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</si>
  <si>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</si>
  <si>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</si>
  <si>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</si>
  <si>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</si>
  <si>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</si>
  <si>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</si>
  <si>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</si>
  <si>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</si>
  <si>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</si>
  <si>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</si>
  <si>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</si>
  <si>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</si>
  <si>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</si>
  <si>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</si>
  <si>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</si>
  <si>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</si>
  <si>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</si>
  <si>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</si>
  <si>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</si>
  <si>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</si>
  <si>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</si>
  <si>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</si>
  <si>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</si>
  <si>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</si>
  <si>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</si>
  <si>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</si>
  <si>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</si>
  <si>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</si>
  <si>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</si>
  <si>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</si>
  <si>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</si>
  <si>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</si>
  <si>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</si>
  <si>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</si>
  <si>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</si>
  <si>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</si>
  <si>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</si>
  <si>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</si>
  <si>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</si>
  <si>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</si>
  <si>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</si>
  <si>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</si>
  <si>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</si>
  <si>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</si>
  <si>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</si>
  <si>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</si>
  <si>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</si>
  <si>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</si>
  <si>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</si>
  <si>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</si>
  <si>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</si>
  <si>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</si>
  <si>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</si>
  <si>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</si>
  <si>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</si>
  <si>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</si>
  <si>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</si>
  <si>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</si>
  <si>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</si>
  <si>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</si>
  <si>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</si>
  <si>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</si>
  <si>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</si>
  <si>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</si>
  <si>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</si>
  <si>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</si>
  <si>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</si>
  <si>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</si>
  <si>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</si>
  <si>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</si>
  <si>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</si>
  <si>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</si>
  <si>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</si>
  <si>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</si>
  <si>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</si>
  <si>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</si>
  <si>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</si>
  <si>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</si>
  <si>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</si>
  <si>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</si>
  <si>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</si>
  <si>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</si>
  <si>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</si>
  <si>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</si>
  <si>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</si>
  <si>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</si>
  <si>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</si>
  <si>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</si>
  <si>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</si>
  <si>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</si>
  <si>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</si>
  <si>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</si>
  <si>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</si>
  <si>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</si>
  <si>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</si>
  <si>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</si>
  <si>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</si>
  <si>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</si>
  <si>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</si>
  <si>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</si>
  <si>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</si>
  <si>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</si>
  <si>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</si>
  <si>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</si>
  <si>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</si>
  <si>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</si>
  <si>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</si>
  <si>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</si>
  <si>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</si>
  <si>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</si>
  <si>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</si>
  <si>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</si>
  <si>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</si>
  <si>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</si>
  <si>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</si>
  <si>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</si>
  <si>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</si>
  <si>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</si>
  <si>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</si>
  <si>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</si>
  <si>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</si>
  <si>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</si>
  <si>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</si>
  <si>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</si>
  <si>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</si>
  <si>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</si>
  <si>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</si>
  <si>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</si>
  <si>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</si>
  <si>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</si>
  <si>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</si>
  <si>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</si>
  <si>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</si>
  <si>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</si>
  <si>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</si>
  <si>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</si>
  <si>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</si>
  <si>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</si>
  <si>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</si>
  <si>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</si>
  <si>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</si>
  <si>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</si>
  <si>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</si>
  <si>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</si>
  <si>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</si>
  <si>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</si>
  <si>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</si>
  <si>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</si>
  <si>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</si>
  <si>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</si>
  <si>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</si>
  <si>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</si>
  <si>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</si>
  <si>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</si>
  <si>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</si>
  <si>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</si>
  <si>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</si>
  <si>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</si>
  <si>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</si>
  <si>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</si>
  <si>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</si>
  <si>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</si>
  <si>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</si>
  <si>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</si>
  <si>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</si>
  <si>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</si>
  <si>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</si>
  <si>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</si>
  <si>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</si>
  <si>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</si>
  <si>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</si>
  <si>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</si>
  <si>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</si>
  <si>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</si>
  <si>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</si>
  <si>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</si>
  <si>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</si>
  <si>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</si>
  <si>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</si>
  <si>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</si>
  <si>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</si>
  <si>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</si>
  <si>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</si>
  <si>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</si>
  <si>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</si>
  <si>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</si>
  <si>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</si>
  <si>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</si>
  <si>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</si>
  <si>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</si>
  <si>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</si>
  <si>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</si>
  <si>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</si>
  <si>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</si>
  <si>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</si>
  <si>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</si>
  <si>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</si>
  <si>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</si>
  <si>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</si>
  <si>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</si>
  <si>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</si>
  <si>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</si>
  <si>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</si>
  <si>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</si>
  <si>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</si>
  <si>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</si>
  <si>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</si>
  <si>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</si>
  <si>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</si>
  <si>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</si>
  <si>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</si>
  <si>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</si>
  <si>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</si>
  <si>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</si>
  <si>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</si>
  <si>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</si>
  <si>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</si>
  <si>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</si>
  <si>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</si>
  <si>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</si>
  <si>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</si>
  <si>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</si>
  <si>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</si>
  <si>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</si>
  <si>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</si>
  <si>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</si>
  <si>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</si>
  <si>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</si>
  <si>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</si>
  <si>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</si>
  <si>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</si>
  <si>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</si>
  <si>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</si>
  <si>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</si>
  <si>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</si>
  <si>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</si>
  <si>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</si>
  <si>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</si>
  <si>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</si>
  <si>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</si>
  <si>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</si>
  <si>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</si>
  <si>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</si>
  <si>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</si>
  <si>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</si>
  <si>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</si>
  <si>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</si>
  <si>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</si>
  <si>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</si>
  <si>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</si>
  <si>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</si>
  <si>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</si>
  <si>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</si>
  <si>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</si>
  <si>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</si>
  <si>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</si>
  <si>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</si>
  <si>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</si>
  <si>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</si>
  <si>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</si>
  <si>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</si>
  <si>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</si>
  <si>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</si>
  <si>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</si>
  <si>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</si>
  <si>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</si>
  <si>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</si>
  <si>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</si>
  <si>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</si>
  <si>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</si>
  <si>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</si>
  <si>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</si>
  <si>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</si>
  <si>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</si>
  <si>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</si>
  <si>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</si>
  <si>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</si>
  <si>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</si>
  <si>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</si>
  <si>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</si>
  <si>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</si>
  <si>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</si>
  <si>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</si>
  <si>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</si>
  <si>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</si>
  <si>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</si>
  <si>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</si>
  <si>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</si>
  <si>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</si>
  <si>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</si>
  <si>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</si>
  <si>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</si>
  <si>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</si>
  <si>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</si>
  <si>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</si>
  <si>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</si>
  <si>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</si>
  <si>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</si>
  <si>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</si>
  <si>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</si>
  <si>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</si>
  <si>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</si>
  <si>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</si>
  <si>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</si>
  <si>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</si>
  <si>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</si>
  <si>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</si>
  <si>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</si>
  <si>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</si>
  <si>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</si>
  <si>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</si>
  <si>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</si>
  <si>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</si>
  <si>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</si>
  <si>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</si>
  <si>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</si>
  <si>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</si>
  <si>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</si>
  <si>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</si>
  <si>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</si>
  <si>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</si>
  <si>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</si>
  <si>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</si>
  <si>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</si>
  <si>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</si>
  <si>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</si>
  <si>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</si>
  <si>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</si>
  <si>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</si>
  <si>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</si>
  <si>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</si>
  <si>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</si>
  <si>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</si>
  <si>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</si>
  <si>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</si>
  <si>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</si>
  <si>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</si>
  <si>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</si>
  <si>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</si>
  <si>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</si>
  <si>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</si>
  <si>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</si>
  <si>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</si>
  <si>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</si>
  <si>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</si>
  <si>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</si>
  <si>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</si>
  <si>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</si>
  <si>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</si>
  <si>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</si>
  <si>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</si>
  <si>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</si>
  <si>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</si>
  <si>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</si>
  <si>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</si>
  <si>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</si>
  <si>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</si>
  <si>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</si>
  <si>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</si>
  <si>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</si>
  <si>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</si>
  <si>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</si>
  <si>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</si>
  <si>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</si>
  <si>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</si>
  <si>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</si>
  <si>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</si>
  <si>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</si>
  <si>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</si>
  <si>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</si>
  <si>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</si>
  <si>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</si>
  <si>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</si>
  <si>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</si>
  <si>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</si>
  <si>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</si>
  <si>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</si>
  <si>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</si>
  <si>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</si>
  <si>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</si>
  <si>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</si>
  <si>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</si>
  <si>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</si>
  <si>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</si>
  <si>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</si>
  <si>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</si>
  <si>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</si>
  <si>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</si>
  <si>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</si>
  <si>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</si>
  <si>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</si>
  <si>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</si>
  <si>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</si>
  <si>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</si>
  <si>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</si>
  <si>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</si>
  <si>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</si>
  <si>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</si>
  <si>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</si>
  <si>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</si>
  <si>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</si>
  <si>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</si>
  <si>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</si>
  <si>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</si>
  <si>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</si>
  <si>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</si>
  <si>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</si>
  <si>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</si>
  <si>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</si>
  <si>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</si>
  <si>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</si>
  <si>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</si>
  <si>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</si>
  <si>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</si>
  <si>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</si>
  <si>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</si>
  <si>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</si>
  <si>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</si>
  <si>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</si>
  <si>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</si>
  <si>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</si>
  <si>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</si>
  <si>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</si>
  <si>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</si>
  <si>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</si>
  <si>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</si>
  <si>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</si>
  <si>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</si>
  <si>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</si>
  <si>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</si>
  <si>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</si>
  <si>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</si>
  <si>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</si>
  <si>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</si>
  <si>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</si>
  <si>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</si>
  <si>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</si>
  <si>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</si>
  <si>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</si>
  <si>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</si>
  <si>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</si>
  <si>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</si>
  <si>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</si>
  <si>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</si>
  <si>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</si>
  <si>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</si>
  <si>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</si>
  <si>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</si>
  <si>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</si>
  <si>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</si>
  <si>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</si>
  <si>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</si>
  <si>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</si>
  <si>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</si>
  <si>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</si>
  <si>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</si>
  <si>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</si>
  <si>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</si>
  <si>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</si>
  <si>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</si>
  <si>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</si>
  <si>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</si>
  <si>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</si>
  <si>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</si>
  <si>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</si>
  <si>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</si>
  <si>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</si>
  <si>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</si>
  <si>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</si>
  <si>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</si>
  <si>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</si>
  <si>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</si>
  <si>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</si>
  <si>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</si>
  <si>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</si>
  <si>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</si>
  <si>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</si>
  <si>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</si>
  <si>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</si>
  <si>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</si>
  <si>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</si>
  <si>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</si>
  <si>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</si>
  <si>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</si>
  <si>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</si>
  <si>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</si>
  <si>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</si>
  <si>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</si>
  <si>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</si>
  <si>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</si>
  <si>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</si>
  <si>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</si>
  <si>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</si>
  <si>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</si>
  <si>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</si>
  <si>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</si>
  <si>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</si>
  <si>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</si>
  <si>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</si>
  <si>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</si>
  <si>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</si>
  <si>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</si>
  <si>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</si>
  <si>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</si>
  <si>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</si>
  <si>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</si>
  <si>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</si>
  <si>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</si>
  <si>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</si>
  <si>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</si>
  <si>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</si>
  <si>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</si>
  <si>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</si>
  <si>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</si>
  <si>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</si>
  <si>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</si>
  <si>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</si>
  <si>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</si>
  <si>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</si>
  <si>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</si>
  <si>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</si>
  <si>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</si>
  <si>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</si>
  <si>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</si>
  <si>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</si>
  <si>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</si>
  <si>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</si>
  <si>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</si>
  <si>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</si>
  <si>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</si>
  <si>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</si>
  <si>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</si>
  <si>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</si>
  <si>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</si>
  <si>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</si>
  <si>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</si>
  <si>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</si>
  <si>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</si>
  <si>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</si>
  <si>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</si>
  <si>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</si>
  <si>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</si>
  <si>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</si>
  <si>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</si>
  <si>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</si>
  <si>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</si>
  <si>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</si>
  <si>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</si>
  <si>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</si>
  <si>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</si>
  <si>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</si>
  <si>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</si>
  <si>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</si>
  <si>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</si>
  <si>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</si>
  <si>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</si>
  <si>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</si>
  <si>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</si>
  <si>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</si>
  <si>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</si>
  <si>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</si>
  <si>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</si>
  <si>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</si>
  <si>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</si>
  <si>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</si>
  <si>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</si>
  <si>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</si>
  <si>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</si>
  <si>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</si>
  <si>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</si>
  <si>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</si>
  <si>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</si>
  <si>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</si>
  <si>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</si>
  <si>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</si>
  <si>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</si>
  <si>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</si>
  <si>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</si>
  <si>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</si>
  <si>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</si>
  <si>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</si>
  <si>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</si>
  <si>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</si>
  <si>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</si>
  <si>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</si>
  <si>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</si>
  <si>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</si>
  <si>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</si>
  <si>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</si>
  <si>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</si>
  <si>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</si>
  <si>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</si>
  <si>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</si>
  <si>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</si>
  <si>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</si>
  <si>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</si>
  <si>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</si>
  <si>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</si>
  <si>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</si>
  <si>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</si>
  <si>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</si>
  <si>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</si>
  <si>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</si>
  <si>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</si>
  <si>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</si>
  <si>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</si>
  <si>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</si>
  <si>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</si>
  <si>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</si>
  <si>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</si>
  <si>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</si>
  <si>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</si>
  <si>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</si>
  <si>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</si>
  <si>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</si>
  <si>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</si>
  <si>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</si>
  <si>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</si>
  <si>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</si>
  <si>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</si>
  <si>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</si>
  <si>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</si>
  <si>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</si>
  <si>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</si>
  <si>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</si>
  <si>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</si>
  <si>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</si>
  <si>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</si>
  <si>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</si>
  <si>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</si>
  <si>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</si>
  <si>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</si>
  <si>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</si>
  <si>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</si>
  <si>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</si>
  <si>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</si>
  <si>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</si>
  <si>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</si>
  <si>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</si>
  <si>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</si>
  <si>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</si>
  <si>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</si>
  <si>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</si>
  <si>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</si>
  <si>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</si>
  <si>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</si>
  <si>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</si>
  <si>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</si>
  <si>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</si>
  <si>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</si>
  <si>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</si>
  <si>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</si>
  <si>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</si>
  <si>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</si>
  <si>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</si>
  <si>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</si>
  <si>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</si>
  <si>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</si>
  <si>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</si>
  <si>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</si>
  <si>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</si>
  <si>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</si>
  <si>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</si>
  <si>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</si>
  <si>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</si>
  <si>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</si>
  <si>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</si>
  <si>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</si>
  <si>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</si>
  <si>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</si>
  <si>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</si>
  <si>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</si>
  <si>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</si>
  <si>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</si>
  <si>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</si>
  <si>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</si>
  <si>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</si>
  <si>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</si>
  <si>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</si>
  <si>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</si>
  <si>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</si>
  <si>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</si>
  <si>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</si>
  <si>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</si>
  <si>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</si>
  <si>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</si>
  <si>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</si>
  <si>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</si>
  <si>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</si>
  <si>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</si>
  <si>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</si>
  <si>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</si>
  <si>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</si>
  <si>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</si>
  <si>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</si>
  <si>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</si>
  <si>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</si>
  <si>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</si>
  <si>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</si>
  <si>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</si>
  <si>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</si>
  <si>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</si>
  <si>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</si>
  <si>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</si>
  <si>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</si>
  <si>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</si>
  <si>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</si>
  <si>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</si>
  <si>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</si>
  <si>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</si>
  <si>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</si>
  <si>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</si>
  <si>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</si>
  <si>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</si>
  <si>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</si>
  <si>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</si>
  <si>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</si>
  <si>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</si>
  <si>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</si>
  <si>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</si>
  <si>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</si>
  <si>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</si>
  <si>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</si>
  <si>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</si>
  <si>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</si>
  <si>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</si>
  <si>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</si>
  <si>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</si>
  <si>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</si>
  <si>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</si>
  <si>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</si>
  <si>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</si>
  <si>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</si>
  <si>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</si>
  <si>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</si>
  <si>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</si>
  <si>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</si>
  <si>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</si>
  <si>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</si>
  <si>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</si>
  <si>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</si>
  <si>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</si>
  <si>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</si>
  <si>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</si>
  <si>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</si>
  <si>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</si>
  <si>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</si>
  <si>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</si>
  <si>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</si>
  <si>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</si>
  <si>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</si>
  <si>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</si>
  <si>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</si>
  <si>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</si>
  <si>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</si>
  <si>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</si>
  <si>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</si>
  <si>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</si>
  <si>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</si>
  <si>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</si>
  <si>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</si>
  <si>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</si>
  <si>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</si>
  <si>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</si>
  <si>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</si>
  <si>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</si>
  <si>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</si>
  <si>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</si>
  <si>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</si>
  <si>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</si>
  <si>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</si>
  <si>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</si>
  <si>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</si>
  <si>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</si>
  <si>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</si>
  <si>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</si>
  <si>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</si>
  <si>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</si>
  <si>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</si>
  <si>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</si>
  <si>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</si>
  <si>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</si>
  <si>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</si>
  <si>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</si>
  <si>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</si>
  <si>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</si>
  <si>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</si>
  <si>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</si>
  <si>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</si>
  <si>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</si>
  <si>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</si>
  <si>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</si>
  <si>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</si>
  <si>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</si>
  <si>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</si>
  <si>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</si>
  <si>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</si>
  <si>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</si>
  <si>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</si>
  <si>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</si>
  <si>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</si>
  <si>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</si>
  <si>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</si>
  <si>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</si>
  <si>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</si>
  <si>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</si>
  <si>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</si>
  <si>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</si>
  <si>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</si>
  <si>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</si>
  <si>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</si>
  <si>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</si>
  <si>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</si>
  <si>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</si>
  <si>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</si>
  <si>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</si>
  <si>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</si>
  <si>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</si>
  <si>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</si>
  <si>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</si>
  <si>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</si>
  <si>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</si>
  <si>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</si>
  <si>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</si>
  <si>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</si>
  <si>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</si>
  <si>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</si>
  <si>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</si>
  <si>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</si>
  <si>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</si>
  <si>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</si>
  <si>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</si>
  <si>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</si>
  <si>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</si>
  <si>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</si>
  <si>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</si>
  <si>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</si>
  <si>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</si>
  <si>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</si>
  <si>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</si>
  <si>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</si>
  <si>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</si>
  <si>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</si>
  <si>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</si>
  <si>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</si>
  <si>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</si>
  <si>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</si>
  <si>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</si>
  <si>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</si>
  <si>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</si>
  <si>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</si>
  <si>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</si>
  <si>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</si>
  <si>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</si>
  <si>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</si>
  <si>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</si>
  <si>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</si>
  <si>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</si>
  <si>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</si>
  <si>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</si>
  <si>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</si>
  <si>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</si>
  <si>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</si>
  <si>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</si>
  <si>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</si>
  <si>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</si>
  <si>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</si>
  <si>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</si>
  <si>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</si>
  <si>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</si>
  <si>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</si>
  <si>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</si>
  <si>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</si>
  <si>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</si>
  <si>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</si>
  <si>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</si>
  <si>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</si>
  <si>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</si>
  <si>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</si>
  <si>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</si>
  <si>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</si>
  <si>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</si>
  <si>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</si>
  <si>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</si>
  <si>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</si>
  <si>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</si>
  <si>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</si>
  <si>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</si>
  <si>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</si>
  <si>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</si>
  <si>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</si>
  <si>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</si>
  <si>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</si>
  <si>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</si>
  <si>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</si>
  <si>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</si>
  <si>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</si>
  <si>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</si>
  <si>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</si>
  <si>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</si>
  <si>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</si>
  <si>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</si>
  <si>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</si>
  <si>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</si>
  <si>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</si>
  <si>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</si>
  <si>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</si>
  <si>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</si>
  <si>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</si>
  <si>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</si>
  <si>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</si>
  <si>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</si>
  <si>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</si>
  <si>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</si>
  <si>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</si>
  <si>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</si>
  <si>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</si>
  <si>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</si>
  <si>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</si>
  <si>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</si>
  <si>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</si>
  <si>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</si>
  <si>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</si>
  <si>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</si>
  <si>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</si>
  <si>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</si>
  <si>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</si>
  <si>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</si>
  <si>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</si>
  <si>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</si>
  <si>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</si>
  <si>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</si>
  <si>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</si>
  <si>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</si>
  <si>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</si>
  <si>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</si>
  <si>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</si>
  <si>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</si>
  <si>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</si>
  <si>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</si>
  <si>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</si>
  <si>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</si>
  <si>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</si>
  <si>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</si>
  <si>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</si>
  <si>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</si>
  <si>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</si>
  <si>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</si>
  <si>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</si>
  <si>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</si>
  <si>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</si>
  <si>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</si>
  <si>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</si>
  <si>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</si>
  <si>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</si>
  <si>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</si>
  <si>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</si>
  <si>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</si>
  <si>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</si>
  <si>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</si>
  <si>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</si>
  <si>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</si>
  <si>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</si>
  <si>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</si>
  <si>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</si>
  <si>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</si>
  <si>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</si>
  <si>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</si>
  <si>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</si>
  <si>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</si>
  <si>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</si>
  <si>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</si>
  <si>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</si>
  <si>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</si>
  <si>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</si>
  <si>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</si>
  <si>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</si>
  <si>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</si>
  <si>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</si>
  <si>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</si>
  <si>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</si>
  <si>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</si>
  <si>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</si>
  <si>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</si>
  <si>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</si>
  <si>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</si>
  <si>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</si>
  <si>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</si>
  <si>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</si>
  <si>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</si>
  <si>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</si>
  <si>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</si>
  <si>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</si>
  <si>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</si>
  <si>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</si>
  <si>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</si>
  <si>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</si>
  <si>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</si>
  <si>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</si>
  <si>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</si>
  <si>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</si>
  <si>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</si>
  <si>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</si>
  <si>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</si>
  <si>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</si>
  <si>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</si>
  <si>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</si>
  <si>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</si>
  <si>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</si>
  <si>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</si>
  <si>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</si>
  <si>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</si>
  <si>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</si>
  <si>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</si>
  <si>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</si>
  <si>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</si>
  <si>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</si>
  <si>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</si>
  <si>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</si>
  <si>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</si>
  <si>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</si>
  <si>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</si>
  <si>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</si>
  <si>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</si>
  <si>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</si>
  <si>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</si>
  <si>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</si>
  <si>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</si>
  <si>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</si>
  <si>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</si>
  <si>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</si>
  <si>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</si>
  <si>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</si>
  <si>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</si>
  <si>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</si>
  <si>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</si>
  <si>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</si>
  <si>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</si>
  <si>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</si>
  <si>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</si>
  <si>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</si>
  <si>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</si>
  <si>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</si>
  <si>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</si>
  <si>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</si>
  <si>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</si>
  <si>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</si>
  <si>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</si>
  <si>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</si>
  <si>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</si>
  <si>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</si>
  <si>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</si>
  <si>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</si>
  <si>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</si>
  <si>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</si>
  <si>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</si>
  <si>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</si>
  <si>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</si>
  <si>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</si>
  <si>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</si>
  <si>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</si>
  <si>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</si>
  <si>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</si>
  <si>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</si>
  <si>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</si>
  <si>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</si>
  <si>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</si>
  <si>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</si>
  <si>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</si>
  <si>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</si>
  <si>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</si>
  <si>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</si>
  <si>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</si>
  <si>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</si>
  <si>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</si>
  <si>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</si>
  <si>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</si>
  <si>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</si>
  <si>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</si>
  <si>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</si>
  <si>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</si>
  <si>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</si>
  <si>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</si>
  <si>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</si>
  <si>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</si>
  <si>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</si>
  <si>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</si>
  <si>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</si>
  <si>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</si>
  <si>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</si>
  <si>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</si>
  <si>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</si>
  <si>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</si>
  <si>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</si>
  <si>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</si>
  <si>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</si>
  <si>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</si>
  <si>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</si>
  <si>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</si>
  <si>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</si>
  <si>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</si>
  <si>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</si>
  <si>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</si>
  <si>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</si>
  <si>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</si>
  <si>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</si>
  <si>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</si>
  <si>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</si>
  <si>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</si>
  <si>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</si>
  <si>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</si>
  <si>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</si>
  <si>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</si>
  <si>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</si>
  <si>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</si>
  <si>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</si>
  <si>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</si>
  <si>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</si>
  <si>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</si>
  <si>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</si>
  <si>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</si>
  <si>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</si>
  <si>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</si>
  <si>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</si>
  <si>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</si>
  <si>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</si>
  <si>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</si>
  <si>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</si>
  <si>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</si>
  <si>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</si>
  <si>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</si>
  <si>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</si>
  <si>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</si>
  <si>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</si>
  <si>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</si>
  <si>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</si>
  <si>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</si>
  <si>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</si>
  <si>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</si>
  <si>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</si>
  <si>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</si>
  <si>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</si>
  <si>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</si>
  <si>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</si>
  <si>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</si>
  <si>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</si>
  <si>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</si>
  <si>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</si>
  <si>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</si>
  <si>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</si>
  <si>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</si>
  <si>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</si>
  <si>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</si>
  <si>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</si>
  <si>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</si>
  <si>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</si>
  <si>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</si>
  <si>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</si>
  <si>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</si>
  <si>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</si>
  <si>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</si>
  <si>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</si>
  <si>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</si>
  <si>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</si>
  <si>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</si>
  <si>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</si>
  <si>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</si>
  <si>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</si>
  <si>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</si>
  <si>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</si>
  <si>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</si>
  <si>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</si>
  <si>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</si>
  <si>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</si>
  <si>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</si>
  <si>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</si>
  <si>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</si>
  <si>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</si>
  <si>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</si>
  <si>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</si>
  <si>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</si>
  <si>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</si>
  <si>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</si>
  <si>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</si>
  <si>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</si>
  <si>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</si>
  <si>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</si>
  <si>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</si>
  <si>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</si>
  <si>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</si>
  <si>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</si>
  <si>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</si>
  <si>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</si>
  <si>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</si>
  <si>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</si>
  <si>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</si>
  <si>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</si>
  <si>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</si>
  <si>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</si>
  <si>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</si>
  <si>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</si>
  <si>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</si>
  <si>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</si>
  <si>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</si>
  <si>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</si>
  <si>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</si>
  <si>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</si>
  <si>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</si>
  <si>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</si>
  <si>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</si>
  <si>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</si>
  <si>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</si>
  <si>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</si>
  <si>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</si>
  <si>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</si>
  <si>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</si>
  <si>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</si>
  <si>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</si>
  <si>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</si>
  <si>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</si>
  <si>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</si>
  <si>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</si>
  <si>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</si>
  <si>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</si>
  <si>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</si>
  <si>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</si>
  <si>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</si>
  <si>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</si>
  <si>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</si>
  <si>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</si>
  <si>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</si>
  <si>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</si>
  <si>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</si>
  <si>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</si>
  <si>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</si>
  <si>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</si>
  <si>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</si>
  <si>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</si>
  <si>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</si>
  <si>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</si>
  <si>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</si>
  <si>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</si>
  <si>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</si>
  <si>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</si>
  <si>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</si>
  <si>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</si>
  <si>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</si>
  <si>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</si>
  <si>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</si>
  <si>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</si>
  <si>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</si>
  <si>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</si>
  <si>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</si>
  <si>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</si>
  <si>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</si>
  <si>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</si>
  <si>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</si>
  <si>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</si>
  <si>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</si>
  <si>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</si>
  <si>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</si>
  <si>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</si>
  <si>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</si>
  <si>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</si>
  <si>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</si>
  <si>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</si>
  <si>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</si>
  <si>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</si>
  <si>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</si>
  <si>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</si>
  <si>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</si>
  <si>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</si>
  <si>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</si>
  <si>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</si>
  <si>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</si>
  <si>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</si>
  <si>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</si>
  <si>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</si>
  <si>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</si>
  <si>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</si>
  <si>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</si>
  <si>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</si>
  <si>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</si>
  <si>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</si>
  <si>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</si>
  <si>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</si>
  <si>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</si>
  <si>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</si>
  <si>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</si>
  <si>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</si>
  <si>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</si>
  <si>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</si>
  <si>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</si>
  <si>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</si>
  <si>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</si>
  <si>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</si>
  <si>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</si>
  <si>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</si>
  <si>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</si>
  <si>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</si>
  <si>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</si>
  <si>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</si>
  <si>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</si>
  <si>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</si>
  <si>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</si>
  <si>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</si>
  <si>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</si>
  <si>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</si>
  <si>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</si>
  <si>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</si>
  <si>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</si>
  <si>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</si>
  <si>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</si>
  <si>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</si>
  <si>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</si>
  <si>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</si>
  <si>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</si>
  <si>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</si>
  <si>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</si>
  <si>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</si>
  <si>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</si>
  <si>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</si>
  <si>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</si>
  <si>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</si>
  <si>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</si>
  <si>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</si>
  <si>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</si>
  <si>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</si>
  <si>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</si>
  <si>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</si>
  <si>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</si>
  <si>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</si>
  <si>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</si>
  <si>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</si>
  <si>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</si>
  <si>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</si>
  <si>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</si>
  <si>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</si>
  <si>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</si>
  <si>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</si>
  <si>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</si>
  <si>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</si>
  <si>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</si>
  <si>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</si>
  <si>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</si>
  <si>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</si>
  <si>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</si>
  <si>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</si>
  <si>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</si>
  <si>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</si>
  <si>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</si>
  <si>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</si>
  <si>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</si>
  <si>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</si>
  <si>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</si>
  <si>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</si>
  <si>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</si>
  <si>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</si>
  <si>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</si>
  <si>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</si>
  <si>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</si>
  <si>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</si>
  <si>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</si>
  <si>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</si>
  <si>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</si>
  <si>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</si>
  <si>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</si>
  <si>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</si>
  <si>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</si>
  <si>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</si>
  <si>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</si>
  <si>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</si>
  <si>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</si>
  <si>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</si>
  <si>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</si>
  <si>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</si>
  <si>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</si>
  <si>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</si>
  <si>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</si>
  <si>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</si>
  <si>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</si>
  <si>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</si>
  <si>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</si>
  <si>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</si>
  <si>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</si>
  <si>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</si>
  <si>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</si>
  <si>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</si>
  <si>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</si>
  <si>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</si>
  <si>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</si>
  <si>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</si>
  <si>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</si>
  <si>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</si>
  <si>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</si>
  <si>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</si>
  <si>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</si>
  <si>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</si>
  <si>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</si>
  <si>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</si>
  <si>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</si>
  <si>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</si>
  <si>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</si>
  <si>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</si>
  <si>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</si>
  <si>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</si>
  <si>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</si>
  <si>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</si>
  <si>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</si>
  <si>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</si>
  <si>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</si>
  <si>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</si>
  <si>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</si>
  <si>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</si>
  <si>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</si>
  <si>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</si>
  <si>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</si>
  <si>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</si>
  <si>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</si>
  <si>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</si>
  <si>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</si>
  <si>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</si>
  <si>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</si>
  <si>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</si>
  <si>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</si>
  <si>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</si>
  <si>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</si>
  <si>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</si>
  <si>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</si>
  <si>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</si>
  <si>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</si>
  <si>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</si>
  <si>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</si>
  <si>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</si>
  <si>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</si>
  <si>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</si>
  <si>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</si>
  <si>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</si>
  <si>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</si>
  <si>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</si>
  <si>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</si>
  <si>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</si>
  <si>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</si>
  <si>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</si>
  <si>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</si>
  <si>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</si>
  <si>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</si>
  <si>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</si>
  <si>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</si>
  <si>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</si>
  <si>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</si>
  <si>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</si>
  <si>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</si>
  <si>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</si>
  <si>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</si>
  <si>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</si>
  <si>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</si>
  <si>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</si>
  <si>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</si>
  <si>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</si>
  <si>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</si>
  <si>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</si>
  <si>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</si>
  <si>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</si>
  <si>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</si>
  <si>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</si>
  <si>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</si>
  <si>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</si>
  <si>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</si>
  <si>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</si>
  <si>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</si>
  <si>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</si>
  <si>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</si>
  <si>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</si>
  <si>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</si>
  <si>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</si>
  <si>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</si>
  <si>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</si>
  <si>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</si>
  <si>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</si>
  <si>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</si>
  <si>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</si>
  <si>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</si>
  <si>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</si>
  <si>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</si>
  <si>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</si>
  <si>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</si>
  <si>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</si>
  <si>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</si>
  <si>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</si>
  <si>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</si>
  <si>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</si>
  <si>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</si>
  <si>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</si>
  <si>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</si>
  <si>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</si>
  <si>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</si>
  <si>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</si>
  <si>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</si>
  <si>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</si>
  <si>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</si>
  <si>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</si>
  <si>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</si>
  <si>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</si>
  <si>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</si>
  <si>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</si>
  <si>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</si>
  <si>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</si>
  <si>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</si>
  <si>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</si>
  <si>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</si>
  <si>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</si>
  <si>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</si>
  <si>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</si>
  <si>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</si>
  <si>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</si>
  <si>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</si>
  <si>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</si>
  <si>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</si>
  <si>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</si>
  <si>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</si>
  <si>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</si>
  <si>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</si>
  <si>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</si>
  <si>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</si>
  <si>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</si>
  <si>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</si>
  <si>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</si>
  <si>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</si>
  <si>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</si>
  <si>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</si>
  <si>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</si>
  <si>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</si>
  <si>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</si>
  <si>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</si>
  <si>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</si>
  <si>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</si>
  <si>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</si>
  <si>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</si>
  <si>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</si>
  <si>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</si>
  <si>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</si>
  <si>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</si>
  <si>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</si>
  <si>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</si>
  <si>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</si>
  <si>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</si>
  <si>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</si>
  <si>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</si>
  <si>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</si>
  <si>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</si>
  <si>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</si>
  <si>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</si>
  <si>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</si>
  <si>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</si>
  <si>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</si>
  <si>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</si>
  <si>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</si>
  <si>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</si>
  <si>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</si>
  <si>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</si>
  <si>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</si>
  <si>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</si>
  <si>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</si>
  <si>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</si>
  <si>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</si>
  <si>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</si>
  <si>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</si>
  <si>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</si>
  <si>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</si>
  <si>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</si>
  <si>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</si>
  <si>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</si>
  <si>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</si>
  <si>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</si>
  <si>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</si>
  <si>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</si>
  <si>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</si>
  <si>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</si>
  <si>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</si>
  <si>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</si>
  <si>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</si>
  <si>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</si>
  <si>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</si>
  <si>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</si>
  <si>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</si>
  <si>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</si>
  <si>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</si>
  <si>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</si>
  <si>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</si>
  <si>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</si>
  <si>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</si>
  <si>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</si>
  <si>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</si>
  <si>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</si>
  <si>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</si>
  <si>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</si>
  <si>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</si>
  <si>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</si>
  <si>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</si>
  <si>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</si>
  <si>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</si>
  <si>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</si>
  <si>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</si>
  <si>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</si>
  <si>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</si>
  <si>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</si>
  <si>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</si>
  <si>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</si>
  <si>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</si>
  <si>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</si>
  <si>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</si>
  <si>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</si>
  <si>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</si>
  <si>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</si>
  <si>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</si>
  <si>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</si>
  <si>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</si>
  <si>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</si>
  <si>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</si>
  <si>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</si>
  <si>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</si>
  <si>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</si>
  <si>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</si>
  <si>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</si>
  <si>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</si>
  <si>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</si>
  <si>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</si>
  <si>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</si>
  <si>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</si>
  <si>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</si>
  <si>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</si>
  <si>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</si>
  <si>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</si>
  <si>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</si>
  <si>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</si>
  <si>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</si>
  <si>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</si>
  <si>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</si>
  <si>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</si>
  <si>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</si>
  <si>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</si>
  <si>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</si>
  <si>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</si>
  <si>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</si>
  <si>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</si>
  <si>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</si>
  <si>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</si>
  <si>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</si>
  <si>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</si>
  <si>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</si>
  <si>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</si>
  <si>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</si>
  <si>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</si>
  <si>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</si>
  <si>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</si>
  <si>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</si>
  <si>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</si>
  <si>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</si>
  <si>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</si>
  <si>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</si>
  <si>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</si>
  <si>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</si>
  <si>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</si>
  <si>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</si>
  <si>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</si>
  <si>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</si>
  <si>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</si>
  <si>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</si>
  <si>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</si>
  <si>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</si>
  <si>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</si>
  <si>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</si>
  <si>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</si>
  <si>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</si>
  <si>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</si>
  <si>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</si>
  <si>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</si>
  <si>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</si>
  <si>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</si>
  <si>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</si>
  <si>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</si>
  <si>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</si>
  <si>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</si>
  <si>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</si>
  <si>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</si>
  <si>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</si>
  <si>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</si>
  <si>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</si>
  <si>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</si>
  <si>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</si>
  <si>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</si>
  <si>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</si>
  <si>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</si>
  <si>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</si>
  <si>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</si>
  <si>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</si>
  <si>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</si>
  <si>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</si>
  <si>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</si>
  <si>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</si>
  <si>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</si>
  <si>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</si>
  <si>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</si>
  <si>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</si>
  <si>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</si>
  <si>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</si>
  <si>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</si>
  <si>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</si>
  <si>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</si>
  <si>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</si>
  <si>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</si>
  <si>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</si>
  <si>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</si>
  <si>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</si>
  <si>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</si>
  <si>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</si>
  <si>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</si>
  <si>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</si>
  <si>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</si>
  <si>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</si>
  <si>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</si>
  <si>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</si>
  <si>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</si>
  <si>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</si>
  <si>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</si>
  <si>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</si>
  <si>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</si>
  <si>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</si>
  <si>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</si>
  <si>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</si>
  <si>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</si>
  <si>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</si>
  <si>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</si>
  <si>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</si>
  <si>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</si>
  <si>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</si>
  <si>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</si>
  <si>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</si>
  <si>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</si>
  <si>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</si>
  <si>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</si>
  <si>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</si>
  <si>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</si>
  <si>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</si>
  <si>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</si>
  <si>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</si>
  <si>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</si>
  <si>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</si>
  <si>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</si>
  <si>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</si>
  <si>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</si>
  <si>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</si>
  <si>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</si>
  <si>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</si>
  <si>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</si>
  <si>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</si>
  <si>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</si>
  <si>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</si>
  <si>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</si>
  <si>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</si>
  <si>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</si>
  <si>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</si>
  <si>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</si>
  <si>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</si>
  <si>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</si>
  <si>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</si>
  <si>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</si>
  <si>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</si>
  <si>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</si>
  <si>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</si>
  <si>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</si>
  <si>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</si>
  <si>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</si>
  <si>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</si>
  <si>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</si>
  <si>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</si>
  <si>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</si>
  <si>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</si>
  <si>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</si>
  <si>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</si>
  <si>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</si>
  <si>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</si>
  <si>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</si>
  <si>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</si>
  <si>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</si>
  <si>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</si>
  <si>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</si>
  <si>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</si>
  <si>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</si>
  <si>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</si>
  <si>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</si>
  <si>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</si>
  <si>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</si>
  <si>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</si>
  <si>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</si>
  <si>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</si>
  <si>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</si>
  <si>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</si>
  <si>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</si>
  <si>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</si>
  <si>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</si>
  <si>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</si>
  <si>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</si>
  <si>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</si>
  <si>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</si>
  <si>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</si>
  <si>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</si>
  <si>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</si>
  <si>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</si>
  <si>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</si>
  <si>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</si>
  <si>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</si>
  <si>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</si>
  <si>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</si>
  <si>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</si>
  <si>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</si>
  <si>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</si>
  <si>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</si>
  <si>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</si>
  <si>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</si>
  <si>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</si>
  <si>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</si>
  <si>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</si>
  <si>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</si>
  <si>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</si>
  <si>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</si>
  <si>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</si>
  <si>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</si>
  <si>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</si>
  <si>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</si>
  <si>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</si>
  <si>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</si>
  <si>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</si>
  <si>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</si>
  <si>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</si>
  <si>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</si>
  <si>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</si>
  <si>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</si>
  <si>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</si>
  <si>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</si>
  <si>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</si>
  <si>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</si>
  <si>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</si>
  <si>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</si>
  <si>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</si>
  <si>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</si>
  <si>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</si>
  <si>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</si>
  <si>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</si>
  <si>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</si>
  <si>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</si>
  <si>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</si>
  <si>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</si>
  <si>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</si>
  <si>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</si>
  <si>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</si>
  <si>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</si>
  <si>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</si>
  <si>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</si>
  <si>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</si>
  <si>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</si>
  <si>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</si>
  <si>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</si>
  <si>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</si>
  <si>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</si>
  <si>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</si>
  <si>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</si>
  <si>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</si>
  <si>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</si>
  <si>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</si>
  <si>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</si>
  <si>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</si>
  <si>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</si>
  <si>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</si>
  <si>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</si>
  <si>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</si>
  <si>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</si>
  <si>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</si>
  <si>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</si>
  <si>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</si>
  <si>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</si>
  <si>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</si>
  <si>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</si>
  <si>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</si>
  <si>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</si>
  <si>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</si>
  <si>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</si>
  <si>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</si>
  <si>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</si>
  <si>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</si>
  <si>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</si>
  <si>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</si>
  <si>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</si>
  <si>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</si>
  <si>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</si>
  <si>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</si>
  <si>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</si>
  <si>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</si>
  <si>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</si>
  <si>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</si>
  <si>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</si>
  <si>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</si>
  <si>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</si>
  <si>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</si>
  <si>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</si>
  <si>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</si>
  <si>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</si>
  <si>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</si>
  <si>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</si>
  <si>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</si>
  <si>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</si>
  <si>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</si>
  <si>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</si>
  <si>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</si>
  <si>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</si>
  <si>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</si>
  <si>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</si>
  <si>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</si>
  <si>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</si>
  <si>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</si>
  <si>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</si>
  <si>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</si>
  <si>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</si>
  <si>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</si>
  <si>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</si>
  <si>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</si>
  <si>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</si>
  <si>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</si>
  <si>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</si>
  <si>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</si>
  <si>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</si>
  <si>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</si>
  <si>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</si>
  <si>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</si>
  <si>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</si>
  <si>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</si>
  <si>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</si>
  <si>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</si>
  <si>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</si>
  <si>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</si>
  <si>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</si>
  <si>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</si>
  <si>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</si>
  <si>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</si>
  <si>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</si>
  <si>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</si>
  <si>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</si>
  <si>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</si>
  <si>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</si>
  <si>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</si>
  <si>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</si>
  <si>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</si>
  <si>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</si>
  <si>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</si>
  <si>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</si>
  <si>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</si>
  <si>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</si>
  <si>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</si>
  <si>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</si>
  <si>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</si>
  <si>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</si>
  <si>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</si>
  <si>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</si>
  <si>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</si>
  <si>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</si>
  <si>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</si>
  <si>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</si>
  <si>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</si>
  <si>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</si>
  <si>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</si>
  <si>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</si>
  <si>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</si>
  <si>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</si>
  <si>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</si>
  <si>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</si>
  <si>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</si>
  <si>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</si>
  <si>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</si>
  <si>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</si>
  <si>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</si>
  <si>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</si>
  <si>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</si>
  <si>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</si>
  <si>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</si>
  <si>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</si>
  <si>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</si>
  <si>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</si>
  <si>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</si>
  <si>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</si>
  <si>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</si>
  <si>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</si>
  <si>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</si>
  <si>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</si>
  <si>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</si>
  <si>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</si>
  <si>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</si>
  <si>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</si>
  <si>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</si>
  <si>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</si>
  <si>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</si>
  <si>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</si>
  <si>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</si>
  <si>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</si>
  <si>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</si>
  <si>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</si>
  <si>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</si>
  <si>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</si>
  <si>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</si>
  <si>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</si>
  <si>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</si>
  <si>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</si>
  <si>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</si>
  <si>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</si>
  <si>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</si>
  <si>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</si>
  <si>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</si>
  <si>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</si>
  <si>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</si>
  <si>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</si>
  <si>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</si>
  <si>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</si>
  <si>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</si>
  <si>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</si>
  <si>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</si>
  <si>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</si>
  <si>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</si>
  <si>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</si>
  <si>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</si>
  <si>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</si>
  <si>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</si>
  <si>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</si>
  <si>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</si>
  <si>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</si>
  <si>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</si>
  <si>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</si>
  <si>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</si>
  <si>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</si>
  <si>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</si>
  <si>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</si>
  <si>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</si>
  <si>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</si>
  <si>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</si>
  <si>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</si>
  <si>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</si>
  <si>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</si>
  <si>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</si>
  <si>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</si>
  <si>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</si>
  <si>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</si>
  <si>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</si>
  <si>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</si>
  <si>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</si>
  <si>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</si>
  <si>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</si>
  <si>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</si>
  <si>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</si>
  <si>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</si>
  <si>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</si>
  <si>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</si>
  <si>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</si>
  <si>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</si>
  <si>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</si>
  <si>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</si>
  <si>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</si>
  <si>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</si>
  <si>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</si>
  <si>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</si>
  <si>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</si>
  <si>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</si>
  <si>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</si>
  <si>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</si>
  <si>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</si>
  <si>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</si>
  <si>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</si>
  <si>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</si>
  <si>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</si>
  <si>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</si>
  <si>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</si>
  <si>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</si>
  <si>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</si>
  <si>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</si>
  <si>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</si>
  <si>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</si>
  <si>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</si>
  <si>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</si>
  <si>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</si>
  <si>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</si>
  <si>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</si>
  <si>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</si>
  <si>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</si>
  <si>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</si>
  <si>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</si>
  <si>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</si>
  <si>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</si>
  <si>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</si>
  <si>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</si>
  <si>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</si>
  <si>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</si>
  <si>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</si>
  <si>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</si>
  <si>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</si>
  <si>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</si>
  <si>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</si>
  <si>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</si>
  <si>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</si>
  <si>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</si>
  <si>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</si>
  <si>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</si>
  <si>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</si>
  <si>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</si>
  <si>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</si>
  <si>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</si>
  <si>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</si>
  <si>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</si>
  <si>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</si>
  <si>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</si>
  <si>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</si>
  <si>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</si>
  <si>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</si>
  <si>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</si>
  <si>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</si>
  <si>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</si>
  <si>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</si>
  <si>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</si>
  <si>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</si>
  <si>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</si>
  <si>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</si>
  <si>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</si>
  <si>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</si>
  <si>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</si>
  <si>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</si>
  <si>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</si>
  <si>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</si>
  <si>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</si>
  <si>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</si>
  <si>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</si>
  <si>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</si>
  <si>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</si>
  <si>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</si>
  <si>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</si>
  <si>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</si>
  <si>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</si>
  <si>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</si>
  <si>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</si>
  <si>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</si>
  <si>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</si>
  <si>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</si>
  <si>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</si>
  <si>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</si>
  <si>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</si>
  <si>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</si>
  <si>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</si>
  <si>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</si>
  <si>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</si>
  <si>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</si>
  <si>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</si>
  <si>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</si>
  <si>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</si>
  <si>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</si>
  <si>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</si>
  <si>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</si>
  <si>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</si>
  <si>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</si>
  <si>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</si>
  <si>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</si>
  <si>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</si>
  <si>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</si>
  <si>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</si>
  <si>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</si>
  <si>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</si>
  <si>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</si>
  <si>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</si>
  <si>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</si>
  <si>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</si>
  <si>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</si>
  <si>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</si>
  <si>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</si>
  <si>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</si>
  <si>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</si>
  <si>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</si>
  <si>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</si>
  <si>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</si>
  <si>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</si>
  <si>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</si>
  <si>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</si>
  <si>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</si>
  <si>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</si>
  <si>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</si>
  <si>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</si>
  <si>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</si>
  <si>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</si>
  <si>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</si>
  <si>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</si>
  <si>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</si>
  <si>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</si>
  <si>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</si>
  <si>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</si>
  <si>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</si>
  <si>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</si>
  <si>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</si>
  <si>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</si>
  <si>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</si>
  <si>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</si>
  <si>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</si>
  <si>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</si>
  <si>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</si>
  <si>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</si>
  <si>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</si>
  <si>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</si>
  <si>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</si>
  <si>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</si>
  <si>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</si>
  <si>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</si>
  <si>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</si>
  <si>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</si>
  <si>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</si>
  <si>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</si>
  <si>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</si>
  <si>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</si>
  <si>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</si>
  <si>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</si>
  <si>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</si>
  <si>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</si>
  <si>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</si>
  <si>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</si>
  <si>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</si>
  <si>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</si>
  <si>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</si>
  <si>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</si>
  <si>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</si>
  <si>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</si>
  <si>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</si>
  <si>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</si>
  <si>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</si>
  <si>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</si>
  <si>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</si>
  <si>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</si>
  <si>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</si>
  <si>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</si>
  <si>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</si>
  <si>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</si>
  <si>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</si>
  <si>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</si>
  <si>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</si>
  <si>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</si>
  <si>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</si>
  <si>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</si>
  <si>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</si>
  <si>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</si>
  <si>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</si>
  <si>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</si>
  <si>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</si>
  <si>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</si>
  <si>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</si>
  <si>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</si>
  <si>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</si>
  <si>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</si>
  <si>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</si>
  <si>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</si>
  <si>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</si>
  <si>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</si>
  <si>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</si>
  <si>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</si>
  <si>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</si>
  <si>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</si>
  <si>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</si>
  <si>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</si>
  <si>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</si>
  <si>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</si>
  <si>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</si>
  <si>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</si>
  <si>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</si>
  <si>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</si>
  <si>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</si>
  <si>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</si>
  <si>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</si>
  <si>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</si>
  <si>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</si>
  <si>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</si>
  <si>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</si>
  <si>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</si>
  <si>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</si>
  <si>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</si>
  <si>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</si>
  <si>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</si>
  <si>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</si>
  <si>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</si>
  <si>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</si>
  <si>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</si>
  <si>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</si>
  <si>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</si>
  <si>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</si>
  <si>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</si>
  <si>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</si>
  <si>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</si>
  <si>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</si>
  <si>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</si>
  <si>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</si>
  <si>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</si>
  <si>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</si>
  <si>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</si>
  <si>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</si>
  <si>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</si>
  <si>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</si>
  <si>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</si>
  <si>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</si>
  <si>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</si>
  <si>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</si>
  <si>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</si>
  <si>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</si>
  <si>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</si>
  <si>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</si>
  <si>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</si>
  <si>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</si>
  <si>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</si>
  <si>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</si>
  <si>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</si>
  <si>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</si>
  <si>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</si>
  <si>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</si>
  <si>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</si>
  <si>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</si>
  <si>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</si>
  <si>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</si>
  <si>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</si>
  <si>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</si>
  <si>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</si>
  <si>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</si>
  <si>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</si>
  <si>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</si>
  <si>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</si>
  <si>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</si>
  <si>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</si>
  <si>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</si>
  <si>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</si>
  <si>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</si>
  <si>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</si>
  <si>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</si>
  <si>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</si>
  <si>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</si>
  <si>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</si>
  <si>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</si>
  <si>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</si>
  <si>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</si>
  <si>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</si>
  <si>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</si>
  <si>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</si>
  <si>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</si>
  <si>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</si>
  <si>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</si>
  <si>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</si>
  <si>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</si>
  <si>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</si>
  <si>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</si>
  <si>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</si>
  <si>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</si>
  <si>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</si>
  <si>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</si>
  <si>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</si>
  <si>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</si>
  <si>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</si>
  <si>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</si>
  <si>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</si>
  <si>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</si>
  <si>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</si>
  <si>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</si>
  <si>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</si>
  <si>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</si>
  <si>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</si>
  <si>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</si>
  <si>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</si>
  <si>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</si>
  <si>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</si>
  <si>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</si>
  <si>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</si>
  <si>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</si>
  <si>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</si>
  <si>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</si>
  <si>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</si>
  <si>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</si>
  <si>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</si>
  <si>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</si>
  <si>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</si>
  <si>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</si>
  <si>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</si>
  <si>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</si>
  <si>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</si>
  <si>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</si>
  <si>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</si>
  <si>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</si>
  <si>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</si>
  <si>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</si>
  <si>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</si>
  <si>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</si>
  <si>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</si>
  <si>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</si>
  <si>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</si>
  <si>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</si>
  <si>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</si>
  <si>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</si>
  <si>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</si>
  <si>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</si>
  <si>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</si>
  <si>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</si>
  <si>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</si>
  <si>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</si>
  <si>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</si>
  <si>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</si>
  <si>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</si>
  <si>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</si>
  <si>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</si>
  <si>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</si>
  <si>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</si>
  <si>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</si>
  <si>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</si>
  <si>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</si>
  <si>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</si>
  <si>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</si>
  <si>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</si>
  <si>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</si>
  <si>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</si>
  <si>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</si>
  <si>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</si>
  <si>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</si>
  <si>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</si>
  <si>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</si>
  <si>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</si>
  <si>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</si>
  <si>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</si>
  <si>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</si>
  <si>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</si>
  <si>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</si>
  <si>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</si>
  <si>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</si>
  <si>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</si>
  <si>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</si>
  <si>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</si>
  <si>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</si>
  <si>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</si>
  <si>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</si>
  <si>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</si>
  <si>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</si>
  <si>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</si>
  <si>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</si>
  <si>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</si>
  <si>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</si>
  <si>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</si>
  <si>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</si>
  <si>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</si>
  <si>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</si>
  <si>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</si>
  <si>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</si>
  <si>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</si>
  <si>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</si>
  <si>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</si>
  <si>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</si>
  <si>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</si>
  <si>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</si>
  <si>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</si>
  <si>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</si>
  <si>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</si>
  <si>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</si>
  <si>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</si>
  <si>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</si>
  <si>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</si>
  <si>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</si>
  <si>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</si>
  <si>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</si>
  <si>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</si>
  <si>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</si>
  <si>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</si>
  <si>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</si>
  <si>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</si>
  <si>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</si>
  <si>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</si>
  <si>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</si>
  <si>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</si>
  <si>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</si>
  <si>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</si>
  <si>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</si>
  <si>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</si>
  <si>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</si>
  <si>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</si>
  <si>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</si>
  <si>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</si>
  <si>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</si>
  <si>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</si>
  <si>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</si>
  <si>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</si>
  <si>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</si>
  <si>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</si>
  <si>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</si>
  <si>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</si>
  <si>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</si>
  <si>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</si>
  <si>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</si>
  <si>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</si>
  <si>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</si>
  <si>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</si>
  <si>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</si>
  <si>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</si>
  <si>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</si>
  <si>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</si>
  <si>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</si>
  <si>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</si>
  <si>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</si>
  <si>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</si>
  <si>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</si>
  <si>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</si>
  <si>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</si>
  <si>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</si>
  <si>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</si>
  <si>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</si>
  <si>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</si>
  <si>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</si>
  <si>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</si>
  <si>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</si>
  <si>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</si>
  <si>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</si>
  <si>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</si>
  <si>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</si>
  <si>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</si>
  <si>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</si>
  <si>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</si>
  <si>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</si>
  <si>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</si>
  <si>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</si>
  <si>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</si>
  <si>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</si>
  <si>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</si>
  <si>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</si>
  <si>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</si>
  <si>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</si>
  <si>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</si>
  <si>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</si>
  <si>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</si>
  <si>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</si>
  <si>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</si>
  <si>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</si>
  <si>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</si>
  <si>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</si>
  <si>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</si>
  <si>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</si>
  <si>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</si>
  <si>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</si>
  <si>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</si>
  <si>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</si>
  <si>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</si>
  <si>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</si>
  <si>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</si>
  <si>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</si>
  <si>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</si>
  <si>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</si>
  <si>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</si>
  <si>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</si>
  <si>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</si>
  <si>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</si>
  <si>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</si>
  <si>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</si>
  <si>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</si>
  <si>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</si>
  <si>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</si>
  <si>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</si>
  <si>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</si>
  <si>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</si>
  <si>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</si>
  <si>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</si>
  <si>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</si>
  <si>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</si>
  <si>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</si>
  <si>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</si>
  <si>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</si>
  <si>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</si>
  <si>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</si>
  <si>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</si>
  <si>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</si>
  <si>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</si>
  <si>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</si>
  <si>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</si>
  <si>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</si>
  <si>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</si>
  <si>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</si>
  <si>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</si>
  <si>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</si>
  <si>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</si>
  <si>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</si>
  <si>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</si>
  <si>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</si>
  <si>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</si>
  <si>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</si>
  <si>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</si>
  <si>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</si>
  <si>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</si>
  <si>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</si>
  <si>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</si>
  <si>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</si>
  <si>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</si>
  <si>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</si>
  <si>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</si>
  <si>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</si>
  <si>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</si>
  <si>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</si>
  <si>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</si>
  <si>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</si>
  <si>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</si>
  <si>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</si>
  <si>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</si>
  <si>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</si>
  <si>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</si>
  <si>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</si>
  <si>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</si>
  <si>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</si>
  <si>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</si>
  <si>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</si>
  <si>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</si>
  <si>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</si>
  <si>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</si>
  <si>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</si>
  <si>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</si>
  <si>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</si>
  <si>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</si>
  <si>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</si>
  <si>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</si>
  <si>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</si>
  <si>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</si>
  <si>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</si>
  <si>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</si>
  <si>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</si>
  <si>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</si>
  <si>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</si>
  <si>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</si>
  <si>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</si>
  <si>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</si>
  <si>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</si>
  <si>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</si>
  <si>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</si>
  <si>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</si>
  <si>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</si>
  <si>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</si>
  <si>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</si>
  <si>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</si>
  <si>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</si>
  <si>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</si>
  <si>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</si>
  <si>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</si>
  <si>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</si>
  <si>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</si>
  <si>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</si>
  <si>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</si>
  <si>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</si>
  <si>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</si>
  <si>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</si>
  <si>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</si>
  <si>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</si>
  <si>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</si>
  <si>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</si>
  <si>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</si>
  <si>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</si>
  <si>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</si>
  <si>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</si>
  <si>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</si>
  <si>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</si>
  <si>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</si>
  <si>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</si>
  <si>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</si>
  <si>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</si>
  <si>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</si>
  <si>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</si>
  <si>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</si>
  <si>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</si>
  <si>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</si>
  <si>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</si>
  <si>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</si>
  <si>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</si>
  <si>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</si>
  <si>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</si>
  <si>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</si>
  <si>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</si>
  <si>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</si>
  <si>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</si>
  <si>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</si>
  <si>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</si>
  <si>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</si>
  <si>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</si>
  <si>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</si>
  <si>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</si>
  <si>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</si>
  <si>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</si>
  <si>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</si>
  <si>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</si>
  <si>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</si>
  <si>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</si>
  <si>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</si>
  <si>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</si>
  <si>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</si>
  <si>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</si>
  <si>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</si>
  <si>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</si>
  <si>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</si>
  <si>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</si>
  <si>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</si>
  <si>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</si>
  <si>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</si>
  <si>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</si>
  <si>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</si>
  <si>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</si>
  <si>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</si>
  <si>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</si>
  <si>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</si>
  <si>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</si>
  <si>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</si>
  <si>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</si>
  <si>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</si>
  <si>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</si>
  <si>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</si>
  <si>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</si>
  <si>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</si>
  <si>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</si>
  <si>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</si>
  <si>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</si>
  <si>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</si>
  <si>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</si>
  <si>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</si>
  <si>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</si>
  <si>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</si>
  <si>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</si>
  <si>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</si>
  <si>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</si>
  <si>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</si>
  <si>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</si>
  <si>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</si>
  <si>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</si>
  <si>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</si>
  <si>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</si>
  <si>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</si>
  <si>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</si>
  <si>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</si>
  <si>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</si>
  <si>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</si>
  <si>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</si>
  <si>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</si>
  <si>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</si>
  <si>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</si>
  <si>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</si>
  <si>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</si>
  <si>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</si>
  <si>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</si>
  <si>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</si>
  <si>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</si>
  <si>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</si>
  <si>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</si>
  <si>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</si>
  <si>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</si>
  <si>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</si>
  <si>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</si>
  <si>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</si>
  <si>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</si>
  <si>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</si>
  <si>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</si>
  <si>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</si>
  <si>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</si>
  <si>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</si>
  <si>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</si>
  <si>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</si>
  <si>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</si>
  <si>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</si>
  <si>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</si>
  <si>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</si>
  <si>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</si>
  <si>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</si>
  <si>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</si>
  <si>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</si>
  <si>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</si>
  <si>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</si>
  <si>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</si>
  <si>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</si>
  <si>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</si>
  <si>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</si>
  <si>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</si>
  <si>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</si>
  <si>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</si>
  <si>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</si>
  <si>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</si>
  <si>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</si>
  <si>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</si>
  <si>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</si>
  <si>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</si>
  <si>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</si>
  <si>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</si>
  <si>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</si>
  <si>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</si>
  <si>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</si>
  <si>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</si>
  <si>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</si>
  <si>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</si>
  <si>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</si>
  <si>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</si>
  <si>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</si>
  <si>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</si>
  <si>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</si>
  <si>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</si>
  <si>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</si>
  <si>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</si>
  <si>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</si>
  <si>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</si>
  <si>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</si>
  <si>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</si>
  <si>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</si>
  <si>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</si>
  <si>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</si>
  <si>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</si>
  <si>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</si>
  <si>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</si>
  <si>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</si>
  <si>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</si>
  <si>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</si>
  <si>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</si>
  <si>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</si>
  <si>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</si>
  <si>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</si>
  <si>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</si>
  <si>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</si>
  <si>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</si>
  <si>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</si>
  <si>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</si>
  <si>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</si>
  <si>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</si>
  <si>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</si>
  <si>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</si>
  <si>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</si>
  <si>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</si>
  <si>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</si>
  <si>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</si>
  <si>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</si>
  <si>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</si>
  <si>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</si>
  <si>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</si>
  <si>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</si>
  <si>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</si>
  <si>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</si>
  <si>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</si>
  <si>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</si>
  <si>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</si>
  <si>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</si>
  <si>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</si>
  <si>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</si>
  <si>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</si>
  <si>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</si>
  <si>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</si>
  <si>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</si>
  <si>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</si>
  <si>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</si>
  <si>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</si>
  <si>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</si>
  <si>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</si>
  <si>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</si>
  <si>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</si>
  <si>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</si>
  <si>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</si>
  <si>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</si>
  <si>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</si>
  <si>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</si>
  <si>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</si>
  <si>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</si>
  <si>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</si>
  <si>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</si>
  <si>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</si>
  <si>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</si>
  <si>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</si>
  <si>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</si>
  <si>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</si>
  <si>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</si>
  <si>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</si>
  <si>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</si>
  <si>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</si>
  <si>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</si>
  <si>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</si>
  <si>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</si>
  <si>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</si>
  <si>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</si>
  <si>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</si>
  <si>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</si>
  <si>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</si>
  <si>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</si>
  <si>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</si>
  <si>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</si>
  <si>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</si>
  <si>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</si>
  <si>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</si>
  <si>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</si>
  <si>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</si>
  <si>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</si>
  <si>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</si>
  <si>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</si>
  <si>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</si>
  <si>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</si>
  <si>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</si>
  <si>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</si>
  <si>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</si>
  <si>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</si>
  <si>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</si>
  <si>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</si>
  <si>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</si>
  <si>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</si>
  <si>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</si>
  <si>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</si>
  <si>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</si>
  <si>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</si>
  <si>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</si>
  <si>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</si>
  <si>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</si>
  <si>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</si>
  <si>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</si>
  <si>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</si>
  <si>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</si>
  <si>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</si>
  <si>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</si>
  <si>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</si>
  <si>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</si>
  <si>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</si>
  <si>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</si>
  <si>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</si>
  <si>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</si>
  <si>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</si>
  <si>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</si>
  <si>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</si>
  <si>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</si>
  <si>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</si>
  <si>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</si>
  <si>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</si>
  <si>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</si>
  <si>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</si>
  <si>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</si>
  <si>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</si>
  <si>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</si>
  <si>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</si>
  <si>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</si>
  <si>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</si>
  <si>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</si>
  <si>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</si>
  <si>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</si>
  <si>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</si>
  <si>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</si>
  <si>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</si>
  <si>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</si>
  <si>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</si>
  <si>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</si>
  <si>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</si>
  <si>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</si>
  <si>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</si>
  <si>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</si>
  <si>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</si>
  <si>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</si>
  <si>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</si>
  <si>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</si>
  <si>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</si>
  <si>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</si>
  <si>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</si>
  <si>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</si>
  <si>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</si>
  <si>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</si>
  <si>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</si>
  <si>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</si>
  <si>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</si>
  <si>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</si>
  <si>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</si>
  <si>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</si>
  <si>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</si>
  <si>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</si>
  <si>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</si>
  <si>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</si>
  <si>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</si>
  <si>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</si>
  <si>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</si>
  <si>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</si>
  <si>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</si>
  <si>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</si>
  <si>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</si>
  <si>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</si>
  <si>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</si>
  <si>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</si>
  <si>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</si>
  <si>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</si>
  <si>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</si>
  <si>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</si>
  <si>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</si>
  <si>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</si>
  <si>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</si>
  <si>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</si>
  <si>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</si>
  <si>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</si>
  <si>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</si>
  <si>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</si>
  <si>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</si>
  <si>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</si>
  <si>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</si>
  <si>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</si>
  <si>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</si>
  <si>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</si>
  <si>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</si>
  <si>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</si>
  <si>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</si>
  <si>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</si>
  <si>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</si>
  <si>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</si>
  <si>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</si>
  <si>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</si>
  <si>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</si>
  <si>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</si>
  <si>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</si>
  <si>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</si>
  <si>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</si>
  <si>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</si>
  <si>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</si>
  <si>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</si>
  <si>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</si>
  <si>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</si>
  <si>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</si>
  <si>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</si>
  <si>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</si>
  <si>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</si>
  <si>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</si>
  <si>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</si>
  <si>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</si>
  <si>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</si>
  <si>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</si>
  <si>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</si>
  <si>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</si>
  <si>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</si>
  <si>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</si>
  <si>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</si>
  <si>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</si>
  <si>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</si>
  <si>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</si>
  <si>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</si>
  <si>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</si>
  <si>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</si>
  <si>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</si>
  <si>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</si>
  <si>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</si>
  <si>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</si>
  <si>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</si>
  <si>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</si>
  <si>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</si>
  <si>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</si>
  <si>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</si>
  <si>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</si>
  <si>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</si>
  <si>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</si>
  <si>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</si>
  <si>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</si>
  <si>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</si>
  <si>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</si>
  <si>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</si>
  <si>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</si>
  <si>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</si>
  <si>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</si>
  <si>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</si>
  <si>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</si>
  <si>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</si>
  <si>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</si>
  <si>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</si>
  <si>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</si>
  <si>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</si>
  <si>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</si>
  <si>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</si>
  <si>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</si>
  <si>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</si>
  <si>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</si>
  <si>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</si>
  <si>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</si>
  <si>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</si>
  <si>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</si>
  <si>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</si>
  <si>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</si>
  <si>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</si>
  <si>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</si>
  <si>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</si>
  <si>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</si>
  <si>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</si>
  <si>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</si>
  <si>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</si>
  <si>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</si>
  <si>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</si>
  <si>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</si>
  <si>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</si>
  <si>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</si>
  <si>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</si>
  <si>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</si>
  <si>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</si>
  <si>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</si>
  <si>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</si>
  <si>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</si>
  <si>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</si>
  <si>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</si>
  <si>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</si>
  <si>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</si>
  <si>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</si>
  <si>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</si>
  <si>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</si>
  <si>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</si>
  <si>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</si>
  <si>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</si>
  <si>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</si>
  <si>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</si>
  <si>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</si>
  <si>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</si>
  <si>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</si>
  <si>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</si>
  <si>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</si>
  <si>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</si>
  <si>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</si>
  <si>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</si>
  <si>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</si>
  <si>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</si>
  <si>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</si>
  <si>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</si>
  <si>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</si>
  <si>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</si>
  <si>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</si>
  <si>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</si>
  <si>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</si>
  <si>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</si>
  <si>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</si>
  <si>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</si>
  <si>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</si>
  <si>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</si>
  <si>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</si>
  <si>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</si>
  <si>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</si>
  <si>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</si>
  <si>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</si>
  <si>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</si>
  <si>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</si>
  <si>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</si>
  <si>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</si>
  <si>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</si>
  <si>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</si>
  <si>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</si>
  <si>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</si>
  <si>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</si>
  <si>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</si>
  <si>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</si>
  <si>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</si>
  <si>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</si>
  <si>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</si>
  <si>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</si>
  <si>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</si>
  <si>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</si>
  <si>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</si>
  <si>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</si>
  <si>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</si>
  <si>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</si>
  <si>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</si>
  <si>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</si>
  <si>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</si>
  <si>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</si>
  <si>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</si>
  <si>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</si>
  <si>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</si>
  <si>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</si>
  <si>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</si>
  <si>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</si>
  <si>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</si>
  <si>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</si>
  <si>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</si>
  <si>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</si>
  <si>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</si>
  <si>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</si>
  <si>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</si>
  <si>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</si>
  <si>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</si>
  <si>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</si>
  <si>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</si>
  <si>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</si>
  <si>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</si>
  <si>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</si>
  <si>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</si>
  <si>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</si>
  <si>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</si>
  <si>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</si>
  <si>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</si>
  <si>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</si>
  <si>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</si>
  <si>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</si>
  <si>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</si>
  <si>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</si>
  <si>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</si>
  <si>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</si>
  <si>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</si>
  <si>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</si>
  <si>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</si>
  <si>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</si>
  <si>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</si>
  <si>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</si>
  <si>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</si>
  <si>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</si>
  <si>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</si>
  <si>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</si>
  <si>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</si>
  <si>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</si>
  <si>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</si>
  <si>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</si>
  <si>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</si>
  <si>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</si>
  <si>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</si>
  <si>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</si>
  <si>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</si>
  <si>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</si>
  <si>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</si>
  <si>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</si>
  <si>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</si>
  <si>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</si>
  <si>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</si>
  <si>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</si>
  <si>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</si>
  <si>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</si>
  <si>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</si>
  <si>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</si>
  <si>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</si>
  <si>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</si>
  <si>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</si>
  <si>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</si>
  <si>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</si>
  <si>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</si>
  <si>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</si>
  <si>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</si>
  <si>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</si>
  <si>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</si>
  <si>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</si>
  <si>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</si>
  <si>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</si>
  <si>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</si>
  <si>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</si>
  <si>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</si>
  <si>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</si>
  <si>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</si>
  <si>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</si>
  <si>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</si>
  <si>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</si>
  <si>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</si>
  <si>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</si>
  <si>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</si>
  <si>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</si>
  <si>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</si>
  <si>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</si>
  <si>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</si>
  <si>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</si>
  <si>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</si>
  <si>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</si>
  <si>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</si>
  <si>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</si>
  <si>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</si>
  <si>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</si>
  <si>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</si>
  <si>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</si>
  <si>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</si>
  <si>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</si>
  <si>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</si>
  <si>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</si>
  <si>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</si>
  <si>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</si>
  <si>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</si>
  <si>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</si>
  <si>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</si>
  <si>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</si>
  <si>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</si>
  <si>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</si>
  <si>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</si>
  <si>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</si>
  <si>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</si>
  <si>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</si>
  <si>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</si>
  <si>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</si>
  <si>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</si>
  <si>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</si>
  <si>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</si>
  <si>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</si>
  <si>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</si>
  <si>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</si>
  <si>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</si>
  <si>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</si>
  <si>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</si>
  <si>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</si>
  <si>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</si>
  <si>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</si>
  <si>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</si>
  <si>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</si>
  <si>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</si>
  <si>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</si>
  <si>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</si>
  <si>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</si>
  <si>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</si>
  <si>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</si>
  <si>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</si>
  <si>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</si>
  <si>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</si>
  <si>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</si>
  <si>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</si>
  <si>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</si>
  <si>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</si>
  <si>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</si>
  <si>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</si>
  <si>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</si>
  <si>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</si>
  <si>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</si>
  <si>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</si>
  <si>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</si>
  <si>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</si>
  <si>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</si>
  <si>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</si>
  <si>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</si>
  <si>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</si>
  <si>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</si>
  <si>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</si>
  <si>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</si>
  <si>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</si>
  <si>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</si>
  <si>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</si>
  <si>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</si>
  <si>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</si>
  <si>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</si>
  <si>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</si>
  <si>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</si>
  <si>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</si>
  <si>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</si>
  <si>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</si>
  <si>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</si>
  <si>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</si>
  <si>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</si>
  <si>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</si>
  <si>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</si>
  <si>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</si>
  <si>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</si>
  <si>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</si>
  <si>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</si>
  <si>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</si>
  <si>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</si>
  <si>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</si>
  <si>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</si>
  <si>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</si>
  <si>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</si>
  <si>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</si>
  <si>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</si>
  <si>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</si>
  <si>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</si>
  <si>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</si>
  <si>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</si>
  <si>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</si>
  <si>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</si>
  <si>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</si>
  <si>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</si>
  <si>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</si>
  <si>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</si>
  <si>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</si>
  <si>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</si>
  <si>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</si>
  <si>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</si>
  <si>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</si>
  <si>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</si>
  <si>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</si>
  <si>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</si>
  <si>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</si>
  <si>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</si>
  <si>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</si>
  <si>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</si>
  <si>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</si>
  <si>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</si>
  <si>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</si>
  <si>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</si>
  <si>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</si>
  <si>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</si>
  <si>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</si>
  <si>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</si>
  <si>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</si>
  <si>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</si>
  <si>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</si>
  <si>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</si>
  <si>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</si>
  <si>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</si>
  <si>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</si>
  <si>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</si>
  <si>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</si>
  <si>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</si>
  <si>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</si>
  <si>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</si>
  <si>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</si>
  <si>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</si>
  <si>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</si>
  <si>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</si>
  <si>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</si>
  <si>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</si>
  <si>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</si>
  <si>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</si>
  <si>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</si>
  <si>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</si>
  <si>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</si>
  <si>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</si>
  <si>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</si>
  <si>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</si>
  <si>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</si>
  <si>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</si>
  <si>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</si>
  <si>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</si>
  <si>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</si>
  <si>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</si>
  <si>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</si>
  <si>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</si>
  <si>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</si>
  <si>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</si>
  <si>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</si>
  <si>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</si>
  <si>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</si>
  <si>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</si>
  <si>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</si>
  <si>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</si>
  <si>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</si>
  <si>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</si>
  <si>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</si>
  <si>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</si>
  <si>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</si>
  <si>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</si>
  <si>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</si>
  <si>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</si>
  <si>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</si>
  <si>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</si>
  <si>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</si>
  <si>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</si>
  <si>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</si>
  <si>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</si>
  <si>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</si>
  <si>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</si>
  <si>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</si>
  <si>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</si>
  <si>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</si>
  <si>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</si>
  <si>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</si>
  <si>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</si>
  <si>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</si>
  <si>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</si>
  <si>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</si>
  <si>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</si>
  <si>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</si>
  <si>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</si>
  <si>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</si>
  <si>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</si>
  <si>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</si>
  <si>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</si>
  <si>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</si>
  <si>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</si>
  <si>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</si>
  <si>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</si>
  <si>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</si>
  <si>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</si>
  <si>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</si>
  <si>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</si>
  <si>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</si>
  <si>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</si>
  <si>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</si>
  <si>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</si>
  <si>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</si>
  <si>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</si>
  <si>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</si>
  <si>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</si>
  <si>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</si>
  <si>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</si>
  <si>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</si>
  <si>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</si>
  <si>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</si>
  <si>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</si>
  <si>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</si>
  <si>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</si>
  <si>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</si>
  <si>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</si>
  <si>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</si>
  <si>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</si>
  <si>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</si>
  <si>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</si>
  <si>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</si>
  <si>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</si>
  <si>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</si>
  <si>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</si>
  <si>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</si>
  <si>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</si>
  <si>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</si>
  <si>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</si>
  <si>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</si>
  <si>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</si>
  <si>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</si>
  <si>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</si>
  <si>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</si>
  <si>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</si>
  <si>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</si>
  <si>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</si>
  <si>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</si>
  <si>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</si>
  <si>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</si>
  <si>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</si>
  <si>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</si>
  <si>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</si>
  <si>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</si>
  <si>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</si>
  <si>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</si>
  <si>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</si>
  <si>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</si>
  <si>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</si>
  <si>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</si>
  <si>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</si>
  <si>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</si>
  <si>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</si>
  <si>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</si>
  <si>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</si>
  <si>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</si>
  <si>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</si>
  <si>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</si>
  <si>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</si>
  <si>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</si>
  <si>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</si>
  <si>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</si>
  <si>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</si>
  <si>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</si>
  <si>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</si>
  <si>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</si>
  <si>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</si>
  <si>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</si>
  <si>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</si>
  <si>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</si>
  <si>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</si>
  <si>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</si>
  <si>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</si>
  <si>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</si>
  <si>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</si>
  <si>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</si>
  <si>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</si>
  <si>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</si>
  <si>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</si>
  <si>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</si>
  <si>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</si>
  <si>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</si>
  <si>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</si>
  <si>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</si>
  <si>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</si>
  <si>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</si>
  <si>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</si>
  <si>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</si>
  <si>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</si>
  <si>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</si>
  <si>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</si>
  <si>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</si>
  <si>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</si>
  <si>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</si>
  <si>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</si>
  <si>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</si>
  <si>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</si>
  <si>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</si>
  <si>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</si>
  <si>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</si>
  <si>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</si>
  <si>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</si>
  <si>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</si>
  <si>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</si>
  <si>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</si>
  <si>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</si>
  <si>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</si>
  <si>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</si>
  <si>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</si>
  <si>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</si>
  <si>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</si>
  <si>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</si>
  <si>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</si>
  <si>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</si>
  <si>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</si>
  <si>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</si>
  <si>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</si>
  <si>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</si>
  <si>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</si>
  <si>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</si>
  <si>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</si>
  <si>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</si>
  <si>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</si>
  <si>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</si>
  <si>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</si>
  <si>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</si>
  <si>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</si>
  <si>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</si>
  <si>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</si>
  <si>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</si>
  <si>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</si>
  <si>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</si>
  <si>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</si>
  <si>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</si>
  <si>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</si>
  <si>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</si>
  <si>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</si>
  <si>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</si>
  <si>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</si>
  <si>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</si>
  <si>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</si>
  <si>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</si>
  <si>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</si>
  <si>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</si>
  <si>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</si>
  <si>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</si>
  <si>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</si>
  <si>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</si>
  <si>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</si>
  <si>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</si>
  <si>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</si>
  <si>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</si>
  <si>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</si>
  <si>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</si>
  <si>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</si>
  <si>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</si>
  <si>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</si>
  <si>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</si>
  <si>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</si>
  <si>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</si>
  <si>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</si>
  <si>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</si>
  <si>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</si>
  <si>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</si>
  <si>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</si>
  <si>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</si>
  <si>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</si>
  <si>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</si>
  <si>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</si>
  <si>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</si>
  <si>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</si>
  <si>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</si>
  <si>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</si>
  <si>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</si>
  <si>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</si>
  <si>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</si>
  <si>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</si>
  <si>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</si>
  <si>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</si>
  <si>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</si>
  <si>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</si>
  <si>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</si>
  <si>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</si>
  <si>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</si>
  <si>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</si>
  <si>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</si>
  <si>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</si>
  <si>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</si>
  <si>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</si>
  <si>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</si>
  <si>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</si>
  <si>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</si>
  <si>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</si>
  <si>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</si>
  <si>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</si>
  <si>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</si>
  <si>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</si>
  <si>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</si>
  <si>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</si>
  <si>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</si>
  <si>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</si>
  <si>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</si>
  <si>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</si>
  <si>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</si>
  <si>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</si>
  <si>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</si>
  <si>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</si>
  <si>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</si>
  <si>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</si>
  <si>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</si>
  <si>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</si>
  <si>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</si>
  <si>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</si>
  <si>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</si>
  <si>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</si>
  <si>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</si>
  <si>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</si>
  <si>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</si>
  <si>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</si>
  <si>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</si>
  <si>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</si>
  <si>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</si>
  <si>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</si>
  <si>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</si>
  <si>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</si>
  <si>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</si>
  <si>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</si>
  <si>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</si>
  <si>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</si>
  <si>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</si>
  <si>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</si>
  <si>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</si>
  <si>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</si>
  <si>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</si>
  <si>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</si>
  <si>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</si>
  <si>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</si>
  <si>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</si>
  <si>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</si>
  <si>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</si>
  <si>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</si>
  <si>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</si>
  <si>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</si>
  <si>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</si>
  <si>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</si>
  <si>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</si>
  <si>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</si>
  <si>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</si>
  <si>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</si>
  <si>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</si>
  <si>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</si>
  <si>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</si>
  <si>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</si>
  <si>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</si>
  <si>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</si>
  <si>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</si>
  <si>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</si>
  <si>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</si>
  <si>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</si>
  <si>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</si>
  <si>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</si>
  <si>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</si>
  <si>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</si>
  <si>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</si>
  <si>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</si>
  <si>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</si>
  <si>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</si>
  <si>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</si>
  <si>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</si>
  <si>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</si>
  <si>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</si>
  <si>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</si>
  <si>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</si>
  <si>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</si>
  <si>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</si>
  <si>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</si>
  <si>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</si>
  <si>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</si>
  <si>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</si>
  <si>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</si>
  <si>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</si>
  <si>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</si>
  <si>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</si>
  <si>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</si>
  <si>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</si>
  <si>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</si>
  <si>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</si>
  <si>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</si>
  <si>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</si>
  <si>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</si>
  <si>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</si>
  <si>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</si>
  <si>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</si>
  <si>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</si>
  <si>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</si>
  <si>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</si>
  <si>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</si>
  <si>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</si>
  <si>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</si>
  <si>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</si>
  <si>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</si>
  <si>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</si>
  <si>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</si>
  <si>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</si>
  <si>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</si>
  <si>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</si>
  <si>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</si>
  <si>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</si>
  <si>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</si>
  <si>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</si>
  <si>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</si>
  <si>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</si>
  <si>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</si>
  <si>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</si>
  <si>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</si>
  <si>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</si>
  <si>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</si>
  <si>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</si>
  <si>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</si>
  <si>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</si>
  <si>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</si>
  <si>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</si>
  <si>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</si>
  <si>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</si>
  <si>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</si>
  <si>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</si>
  <si>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</si>
  <si>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</si>
  <si>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</si>
  <si>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</si>
  <si>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</si>
  <si>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</si>
  <si>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</si>
  <si>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</si>
  <si>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</si>
  <si>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</si>
  <si>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</si>
  <si>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</si>
  <si>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</si>
  <si>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</si>
  <si>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</si>
  <si>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</si>
  <si>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</si>
  <si>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</si>
  <si>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</si>
  <si>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</si>
  <si>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</si>
  <si>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</si>
  <si>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</si>
  <si>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</si>
  <si>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</si>
  <si>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</si>
  <si>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</si>
  <si>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</si>
  <si>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</si>
  <si>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</si>
  <si>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</si>
  <si>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</si>
  <si>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</si>
  <si>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</si>
  <si>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</si>
  <si>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</si>
  <si>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</si>
  <si>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</si>
  <si>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</si>
  <si>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</si>
  <si>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</si>
  <si>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</si>
  <si>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</si>
  <si>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</si>
  <si>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</si>
  <si>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</si>
  <si>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</si>
  <si>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</si>
  <si>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</si>
  <si>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</si>
  <si>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</si>
  <si>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</si>
  <si>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</si>
  <si>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</si>
  <si>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</si>
  <si>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</si>
  <si>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</si>
  <si>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</si>
  <si>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</si>
  <si>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</si>
  <si>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</si>
  <si>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</si>
  <si>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</si>
  <si>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</si>
  <si>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</si>
  <si>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</si>
  <si>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</si>
  <si>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</si>
  <si>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</si>
  <si>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</si>
  <si>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</si>
  <si>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</si>
  <si>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</si>
  <si>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</si>
  <si>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</si>
  <si>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</si>
  <si>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</si>
  <si>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</si>
  <si>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</si>
  <si>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</si>
  <si>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</si>
  <si>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</si>
  <si>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</si>
  <si>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</si>
  <si>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</si>
  <si>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</si>
  <si>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</si>
  <si>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</si>
  <si>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</si>
  <si>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</si>
  <si>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</si>
  <si>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</si>
  <si>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</si>
  <si>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</si>
  <si>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</si>
  <si>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</si>
  <si>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</si>
  <si>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</si>
  <si>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</si>
  <si>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</si>
  <si>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</si>
  <si>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</si>
  <si>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</si>
  <si>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</si>
  <si>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</si>
  <si>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</si>
  <si>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</si>
  <si>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</si>
  <si>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</si>
  <si>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</si>
  <si>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</si>
  <si>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</si>
  <si>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</si>
  <si>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</si>
  <si>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</si>
  <si>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</si>
  <si>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</si>
  <si>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</si>
  <si>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</si>
  <si>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</si>
  <si>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</si>
  <si>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</si>
  <si>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</si>
  <si>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</si>
  <si>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</si>
  <si>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</si>
  <si>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</si>
  <si>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</si>
  <si>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</si>
  <si>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</si>
  <si>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</si>
  <si>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</si>
  <si>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</si>
  <si>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</si>
  <si>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</si>
  <si>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</si>
  <si>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</si>
  <si>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</si>
  <si>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</si>
  <si>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</si>
  <si>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</si>
  <si>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</si>
  <si>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</si>
  <si>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</si>
  <si>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</si>
  <si>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</si>
  <si>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</si>
  <si>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</si>
  <si>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</si>
  <si>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</si>
  <si>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</si>
  <si>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</si>
  <si>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</si>
  <si>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</si>
  <si>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</si>
  <si>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</si>
  <si>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</si>
  <si>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</si>
  <si>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</si>
  <si>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</si>
  <si>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</si>
  <si>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</si>
  <si>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</si>
  <si>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</si>
  <si>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</si>
  <si>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</si>
  <si>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</si>
  <si>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</si>
  <si>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</si>
  <si>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</si>
  <si>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</si>
  <si>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</si>
  <si>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</si>
  <si>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</si>
  <si>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</si>
  <si>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</si>
  <si>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</si>
  <si>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</si>
  <si>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</si>
  <si>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</si>
  <si>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</si>
  <si>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</si>
  <si>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</si>
  <si>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</si>
  <si>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</si>
  <si>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</si>
  <si>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</si>
  <si>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</si>
  <si>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</si>
  <si>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</si>
  <si>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</si>
  <si>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</si>
  <si>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</si>
  <si>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</si>
  <si>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</si>
  <si>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</si>
  <si>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</si>
  <si>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</si>
  <si>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</si>
  <si>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</si>
  <si>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</si>
  <si>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</si>
  <si>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</si>
  <si>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</si>
  <si>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</si>
  <si>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</si>
  <si>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</si>
  <si>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</si>
  <si>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</si>
  <si>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</si>
  <si>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</si>
  <si>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</si>
  <si>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</si>
  <si>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</si>
  <si>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</si>
  <si>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</si>
  <si>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</si>
  <si>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</si>
  <si>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</si>
  <si>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</si>
  <si>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</si>
  <si>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</si>
  <si>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</si>
  <si>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</si>
  <si>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</si>
  <si>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</si>
  <si>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</si>
  <si>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</si>
  <si>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</si>
  <si>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</si>
  <si>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</si>
  <si>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</si>
  <si>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</si>
  <si>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</si>
  <si>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</si>
  <si>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</si>
  <si>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</si>
  <si>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</si>
  <si>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</si>
  <si>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</si>
  <si>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</si>
  <si>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</si>
  <si>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</si>
  <si>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</si>
  <si>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</si>
  <si>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</si>
  <si>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</si>
  <si>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</si>
  <si>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</si>
  <si>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</si>
  <si>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</si>
  <si>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</si>
  <si>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</si>
  <si>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</si>
  <si>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</si>
  <si>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</si>
  <si>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</si>
  <si>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</si>
  <si>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</si>
  <si>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</si>
  <si>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</si>
  <si>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</si>
  <si>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</si>
  <si>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</si>
  <si>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</si>
  <si>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</si>
  <si>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</si>
  <si>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</si>
  <si>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</si>
  <si>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</si>
  <si>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</si>
  <si>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</si>
  <si>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</si>
  <si>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</si>
  <si>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</si>
  <si>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</si>
  <si>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</si>
  <si>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</si>
  <si>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</si>
  <si>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</si>
  <si>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</si>
  <si>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</si>
  <si>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</si>
  <si>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</si>
  <si>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</si>
  <si>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</si>
  <si>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</si>
  <si>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</si>
  <si>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</si>
  <si>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</si>
  <si>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</si>
  <si>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</si>
  <si>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</si>
  <si>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</si>
  <si>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</si>
  <si>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</si>
  <si>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</si>
  <si>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</si>
  <si>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</si>
  <si>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</si>
  <si>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</si>
  <si>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</si>
  <si>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</si>
  <si>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</si>
  <si>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</si>
  <si>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</si>
  <si>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</si>
  <si>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</si>
  <si>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</si>
  <si>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</si>
  <si>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</si>
  <si>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</si>
  <si>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</si>
  <si>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</si>
  <si>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</si>
  <si>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</si>
  <si>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</si>
  <si>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</si>
  <si>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</si>
  <si>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</si>
  <si>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</si>
  <si>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</si>
  <si>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</si>
  <si>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</si>
  <si>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</si>
  <si>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</si>
  <si>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</si>
  <si>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</si>
  <si>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</si>
  <si>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</si>
  <si>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</si>
  <si>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</si>
  <si>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</si>
  <si>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</si>
  <si>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</si>
  <si>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</si>
  <si>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</si>
  <si>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</si>
  <si>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</si>
  <si>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</si>
  <si>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</si>
  <si>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</si>
  <si>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</si>
  <si>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</si>
  <si>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</si>
  <si>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</si>
  <si>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</si>
  <si>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</si>
  <si>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</si>
  <si>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</si>
  <si>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</si>
  <si>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</si>
  <si>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</si>
  <si>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</si>
  <si>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</si>
  <si>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</si>
  <si>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</si>
  <si>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</si>
  <si>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</si>
  <si>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</si>
  <si>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</si>
  <si>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</si>
  <si>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</si>
  <si>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</si>
  <si>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</si>
  <si>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</si>
  <si>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</si>
  <si>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</si>
  <si>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</si>
  <si>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</si>
  <si>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</si>
  <si>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</si>
  <si>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</si>
  <si>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</si>
  <si>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</si>
  <si>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</si>
  <si>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</si>
  <si>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</si>
  <si>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</si>
  <si>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</si>
  <si>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</si>
  <si>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</si>
  <si>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</si>
  <si>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</si>
  <si>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</si>
  <si>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</si>
  <si>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</si>
  <si>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</si>
  <si>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</si>
  <si>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</si>
  <si>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</si>
  <si>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</si>
  <si>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</si>
  <si>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</si>
  <si>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</si>
  <si>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</si>
  <si>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</si>
  <si>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</si>
  <si>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</si>
  <si>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</si>
  <si>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</si>
  <si>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</si>
  <si>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</si>
  <si>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</si>
  <si>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</si>
  <si>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</si>
  <si>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</si>
  <si>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</si>
  <si>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</si>
  <si>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</si>
  <si>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</si>
  <si>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</si>
  <si>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</si>
  <si>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</si>
  <si>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</si>
  <si>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</si>
  <si>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</si>
  <si>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</si>
  <si>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</si>
  <si>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</si>
  <si>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</si>
  <si>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</si>
  <si>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</si>
  <si>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</si>
  <si>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</si>
  <si>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</si>
  <si>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</si>
  <si>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</si>
  <si>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</si>
  <si>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</si>
  <si>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</si>
  <si>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</si>
  <si>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</si>
  <si>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</si>
  <si>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</si>
  <si>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</si>
  <si>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</si>
  <si>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</si>
  <si>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</si>
  <si>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</si>
  <si>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</si>
  <si>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</si>
  <si>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</si>
  <si>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</si>
  <si>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</si>
  <si>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</si>
  <si>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</si>
  <si>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</si>
  <si>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</si>
  <si>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</si>
  <si>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</si>
  <si>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</si>
  <si>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</si>
  <si>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</si>
  <si>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</si>
  <si>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</si>
  <si>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</si>
  <si>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</si>
  <si>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</si>
  <si>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</si>
  <si>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</si>
  <si>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</si>
  <si>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</si>
  <si>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</si>
  <si>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</si>
  <si>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</si>
  <si>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</si>
  <si>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</si>
  <si>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</si>
  <si>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</si>
  <si>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</si>
  <si>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</si>
  <si>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</si>
  <si>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</si>
  <si>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</si>
  <si>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</si>
  <si>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</si>
  <si>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</si>
  <si>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</si>
  <si>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</si>
  <si>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</si>
  <si>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</si>
  <si>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</si>
  <si>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</si>
  <si>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</si>
  <si>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</si>
  <si>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</si>
  <si>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</si>
  <si>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</si>
  <si>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</si>
  <si>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</si>
  <si>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</si>
  <si>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</si>
  <si>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</si>
  <si>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</si>
  <si>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</si>
  <si>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</si>
  <si>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</si>
  <si>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</si>
  <si>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</si>
  <si>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</si>
  <si>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</si>
  <si>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</si>
  <si>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</si>
  <si>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</si>
  <si>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</si>
  <si>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</si>
  <si>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</si>
  <si>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</si>
  <si>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</si>
  <si>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</si>
  <si>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</si>
  <si>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</si>
  <si>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</si>
  <si>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</si>
  <si>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</si>
  <si>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</si>
  <si>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</si>
  <si>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</si>
  <si>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</si>
  <si>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</si>
  <si>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</si>
  <si>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</si>
  <si>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</si>
  <si>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</si>
  <si>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</si>
  <si>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</si>
  <si>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</si>
  <si>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</si>
  <si>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</si>
  <si>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</si>
  <si>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</si>
  <si>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</si>
  <si>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</si>
  <si>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</si>
  <si>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</si>
  <si>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</si>
  <si>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</si>
  <si>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</si>
  <si>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</si>
  <si>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</si>
  <si>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</si>
  <si>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</si>
  <si>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</si>
  <si>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</si>
  <si>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</si>
  <si>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</si>
  <si>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</si>
  <si>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</si>
  <si>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</si>
  <si>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</si>
  <si>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</si>
  <si>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</si>
  <si>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</si>
  <si>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</si>
  <si>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</si>
  <si>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</si>
  <si>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</si>
  <si>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</si>
  <si>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</si>
  <si>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</si>
  <si>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</si>
  <si>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</si>
  <si>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</si>
  <si>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</si>
  <si>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</si>
  <si>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</si>
  <si>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</si>
  <si>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</si>
  <si>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</si>
  <si>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</si>
  <si>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</si>
  <si>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</si>
  <si>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</si>
  <si>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</si>
  <si>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</si>
  <si>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</si>
  <si>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</si>
  <si>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</si>
  <si>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</si>
  <si>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</si>
  <si>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</si>
  <si>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</si>
  <si>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</si>
  <si>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</si>
  <si>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</si>
  <si>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</si>
  <si>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</si>
  <si>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</si>
  <si>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</si>
  <si>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</si>
  <si>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</si>
  <si>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</si>
  <si>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</si>
  <si>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</si>
  <si>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</si>
  <si>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</si>
  <si>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</si>
  <si>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</si>
  <si>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</si>
  <si>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</si>
  <si>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</si>
  <si>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</si>
  <si>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</si>
  <si>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</si>
  <si>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</si>
  <si>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</si>
  <si>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</si>
  <si>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</si>
  <si>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</si>
  <si>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</si>
  <si>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</si>
  <si>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</si>
  <si>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</si>
  <si>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</si>
  <si>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</si>
  <si>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</si>
  <si>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</si>
  <si>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</si>
  <si>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</si>
  <si>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</si>
  <si>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</si>
  <si>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</si>
  <si>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</si>
  <si>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</si>
  <si>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</si>
  <si>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</si>
  <si>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</si>
  <si>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</si>
  <si>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</si>
  <si>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</si>
  <si>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</si>
  <si>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</si>
  <si>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</si>
  <si>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</si>
  <si>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</si>
  <si>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</si>
  <si>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</si>
  <si>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</si>
  <si>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</si>
  <si>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</si>
  <si>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</si>
  <si>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</si>
  <si>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</si>
  <si>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</si>
  <si>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</si>
  <si>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</si>
  <si>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</si>
  <si>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</si>
  <si>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</si>
  <si>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</si>
  <si>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</si>
  <si>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</si>
  <si>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</si>
  <si>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</si>
  <si>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</si>
  <si>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</si>
  <si>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</si>
  <si>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</si>
  <si>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</si>
  <si>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</si>
  <si>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</si>
  <si>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</si>
  <si>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</si>
  <si>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</si>
  <si>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</si>
  <si>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</si>
  <si>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</si>
  <si>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</si>
  <si>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</si>
  <si>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</si>
  <si>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</si>
  <si>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</si>
  <si>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</si>
  <si>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</si>
  <si>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</si>
  <si>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</si>
  <si>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</si>
  <si>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</si>
  <si>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</si>
  <si>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</si>
  <si>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</si>
  <si>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</si>
  <si>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</si>
  <si>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</si>
  <si>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</si>
  <si>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</si>
  <si>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</si>
  <si>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</si>
  <si>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</si>
  <si>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</si>
  <si>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</si>
  <si>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</si>
  <si>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</si>
  <si>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</si>
  <si>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</si>
  <si>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</si>
  <si>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</si>
  <si>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</si>
  <si>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</si>
  <si>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</si>
  <si>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</si>
  <si>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</si>
  <si>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</si>
  <si>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</si>
  <si>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</si>
  <si>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</si>
  <si>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</si>
  <si>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</si>
  <si>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</si>
  <si>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</si>
  <si>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</si>
  <si>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</si>
  <si>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</si>
  <si>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</si>
  <si>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</si>
  <si>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</si>
  <si>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</si>
  <si>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</si>
  <si>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</si>
  <si>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</si>
  <si>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</si>
  <si>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</si>
  <si>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</si>
  <si>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</si>
  <si>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</si>
  <si>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</si>
  <si>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</si>
  <si>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</si>
  <si>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</si>
  <si>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</si>
  <si>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</si>
  <si>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</si>
  <si>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</si>
  <si>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</si>
  <si>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</si>
  <si>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</si>
  <si>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</si>
  <si>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</si>
  <si>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</si>
  <si>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</si>
  <si>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</si>
  <si>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</si>
  <si>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</si>
  <si>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</si>
  <si>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</si>
  <si>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</si>
  <si>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</si>
  <si>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</si>
  <si>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</si>
  <si>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</si>
  <si>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</si>
  <si>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</si>
  <si>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</si>
  <si>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</si>
  <si>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</si>
  <si>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</si>
  <si>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</si>
  <si>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</si>
  <si>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</si>
  <si>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</si>
  <si>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</si>
  <si>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</si>
  <si>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</si>
  <si>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</si>
  <si>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</si>
  <si>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</si>
  <si>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</si>
  <si>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</si>
  <si>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</si>
  <si>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</si>
  <si>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</si>
  <si>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</si>
  <si>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</si>
  <si>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</si>
  <si>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</si>
  <si>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</si>
  <si>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</si>
  <si>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</si>
  <si>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</si>
  <si>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</si>
  <si>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</si>
  <si>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</si>
  <si>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</si>
  <si>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</si>
  <si>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</si>
  <si>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</si>
  <si>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</si>
  <si>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</si>
  <si>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</si>
  <si>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</si>
  <si>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</si>
  <si>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</si>
  <si>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</si>
  <si>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</si>
  <si>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</si>
  <si>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</si>
  <si>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</si>
  <si>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</si>
  <si>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</si>
  <si>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</si>
  <si>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</si>
  <si>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</si>
  <si>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</si>
  <si>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</si>
  <si>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</si>
  <si>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</si>
  <si>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</si>
  <si>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</si>
  <si>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</si>
  <si>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</si>
  <si>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</si>
  <si>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</si>
  <si>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</si>
  <si>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</si>
  <si>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</si>
  <si>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</si>
  <si>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</si>
  <si>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</si>
  <si>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</si>
  <si>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</si>
  <si>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</si>
  <si>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</si>
  <si>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</si>
  <si>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</si>
  <si>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</si>
  <si>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</si>
  <si>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</si>
  <si>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</si>
  <si>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</si>
  <si>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</si>
  <si>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</si>
  <si>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</si>
  <si>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</si>
  <si>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</si>
  <si>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</si>
  <si>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</si>
  <si>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</si>
  <si>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</si>
  <si>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</si>
  <si>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</si>
  <si>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</si>
  <si>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</si>
  <si>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</si>
  <si>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</si>
  <si>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</si>
  <si>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</si>
  <si>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</si>
  <si>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</si>
  <si>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</si>
  <si>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</si>
  <si>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</si>
  <si>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</si>
  <si>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</si>
  <si>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</si>
  <si>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</si>
  <si>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</si>
  <si>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</si>
  <si>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</si>
  <si>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</si>
  <si>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</si>
  <si>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</si>
  <si>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</si>
  <si>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</si>
  <si>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</si>
  <si>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</si>
  <si>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</si>
  <si>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</si>
  <si>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</si>
  <si>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</si>
  <si>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</si>
  <si>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</si>
  <si>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</si>
  <si>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</si>
  <si>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</si>
  <si>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</si>
  <si>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</si>
  <si>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</si>
  <si>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</si>
  <si>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</si>
  <si>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</si>
  <si>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</si>
  <si>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</si>
  <si>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</si>
  <si>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</si>
  <si>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</si>
  <si>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</si>
  <si>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</si>
  <si>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</si>
  <si>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</si>
  <si>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</si>
  <si>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</si>
  <si>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</si>
  <si>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</si>
  <si>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</si>
  <si>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</si>
  <si>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</si>
  <si>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</si>
  <si>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</si>
  <si>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</si>
  <si>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</si>
  <si>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</si>
  <si>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</si>
  <si>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</si>
  <si>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</si>
  <si>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</si>
  <si>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</si>
  <si>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</si>
  <si>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</si>
  <si>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</si>
  <si>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</si>
  <si>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</si>
  <si>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</si>
  <si>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</si>
  <si>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</si>
  <si>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</si>
  <si>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</si>
  <si>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</si>
  <si>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</si>
  <si>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</si>
  <si>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</si>
  <si>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</si>
  <si>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</si>
  <si>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</si>
  <si>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</si>
  <si>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</si>
  <si>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</si>
  <si>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</si>
  <si>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</si>
  <si>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</si>
  <si>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</si>
  <si>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</si>
  <si>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</si>
  <si>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</si>
  <si>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</si>
  <si>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</si>
  <si>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</si>
  <si>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</si>
  <si>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</si>
  <si>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</si>
  <si>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</si>
  <si>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</si>
  <si>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</si>
  <si>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</si>
  <si>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</si>
  <si>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</si>
  <si>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</si>
  <si>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</si>
  <si>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</si>
  <si>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</si>
  <si>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</si>
  <si>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</si>
  <si>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</si>
  <si>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</si>
  <si>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</si>
  <si>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</si>
  <si>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</si>
  <si>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</si>
  <si>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</si>
  <si>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</si>
  <si>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</si>
  <si>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</si>
  <si>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</si>
  <si>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</si>
  <si>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</si>
  <si>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</si>
  <si>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</si>
  <si>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</si>
  <si>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</si>
  <si>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</si>
  <si>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</si>
  <si>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</si>
  <si>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</si>
  <si>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</si>
  <si>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</si>
  <si>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</si>
  <si>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</si>
  <si>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</si>
  <si>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</si>
  <si>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</si>
  <si>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</si>
  <si>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</si>
  <si>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</si>
  <si>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</si>
  <si>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</si>
  <si>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</si>
  <si>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</si>
  <si>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</si>
  <si>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</si>
  <si>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</si>
  <si>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</si>
  <si>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</si>
  <si>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</si>
  <si>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</si>
  <si>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</si>
  <si>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</si>
  <si>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</si>
  <si>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</si>
  <si>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</si>
  <si>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</si>
  <si>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</si>
  <si>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</si>
  <si>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</si>
  <si>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</si>
  <si>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</si>
  <si>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</si>
  <si>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</si>
  <si>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</si>
  <si>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</si>
  <si>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</si>
  <si>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</si>
  <si>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</si>
  <si>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</si>
  <si>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</si>
  <si>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</si>
  <si>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</si>
  <si>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</si>
  <si>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</si>
  <si>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</si>
  <si>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</si>
  <si>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</si>
  <si>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</si>
  <si>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</si>
  <si>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</si>
  <si>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</si>
  <si>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</si>
  <si>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</si>
  <si>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</si>
  <si>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</si>
  <si>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</si>
  <si>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</si>
  <si>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</si>
  <si>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</si>
  <si>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</si>
  <si>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</si>
  <si>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</si>
  <si>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</si>
  <si>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</si>
  <si>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</si>
  <si>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</si>
  <si>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</si>
  <si>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</si>
  <si>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</si>
  <si>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</si>
  <si>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</si>
  <si>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</si>
  <si>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</si>
  <si>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</si>
  <si>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</si>
  <si>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</si>
  <si>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</si>
  <si>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</si>
  <si>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</si>
  <si>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</si>
  <si>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</si>
  <si>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</si>
  <si>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</si>
  <si>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</si>
  <si>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</si>
  <si>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</si>
  <si>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</si>
  <si>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</si>
  <si>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</si>
  <si>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</si>
  <si>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</si>
  <si>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</si>
  <si>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</si>
  <si>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</si>
  <si>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</si>
  <si>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</si>
  <si>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</si>
  <si>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</si>
  <si>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</si>
  <si>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</si>
  <si>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</si>
  <si>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</si>
  <si>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</si>
  <si>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</si>
  <si>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</si>
  <si>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</si>
  <si>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</si>
  <si>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</si>
  <si>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</si>
  <si>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</si>
  <si>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</si>
  <si>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</si>
  <si>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</si>
  <si>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</si>
  <si>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</si>
  <si>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</si>
  <si>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</si>
  <si>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</si>
  <si>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</si>
  <si>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</si>
  <si>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</si>
  <si>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</si>
  <si>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</si>
  <si>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</si>
  <si>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</si>
  <si>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</si>
  <si>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</si>
  <si>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</si>
  <si>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</si>
  <si>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</si>
  <si>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</si>
  <si>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</si>
  <si>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</si>
  <si>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</si>
  <si>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</si>
  <si>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</si>
  <si>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</si>
  <si>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</si>
  <si>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</si>
  <si>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</si>
  <si>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</si>
  <si>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</si>
  <si>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</si>
  <si>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</si>
  <si>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</si>
  <si>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</si>
  <si>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</si>
  <si>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</si>
  <si>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</si>
  <si>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</si>
  <si>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</si>
  <si>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</si>
  <si>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</si>
  <si>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</si>
  <si>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</si>
  <si>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</si>
  <si>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</si>
  <si>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</si>
  <si>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</si>
  <si>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</si>
  <si>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</si>
  <si>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</si>
  <si>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</si>
  <si>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</si>
  <si>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</si>
  <si>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</si>
  <si>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</si>
  <si>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</si>
  <si>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</si>
  <si>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</si>
  <si>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</si>
  <si>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</si>
  <si>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</si>
  <si>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</si>
  <si>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</si>
  <si>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</si>
  <si>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</si>
  <si>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</si>
  <si>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</si>
  <si>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</si>
  <si>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</si>
  <si>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</si>
  <si>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</si>
  <si>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</si>
  <si>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</si>
  <si>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</si>
  <si>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</si>
  <si>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</si>
  <si>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</si>
  <si>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</si>
  <si>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</si>
  <si>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</si>
  <si>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</si>
  <si>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</si>
  <si>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</si>
  <si>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</si>
  <si>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</si>
  <si>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</si>
  <si>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</si>
  <si>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</si>
  <si>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</si>
  <si>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</si>
  <si>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</si>
  <si>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</si>
  <si>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</si>
  <si>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</si>
  <si>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</si>
  <si>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</si>
  <si>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</si>
  <si>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</si>
  <si>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</si>
  <si>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</si>
  <si>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</si>
  <si>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</si>
  <si>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</si>
  <si>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</si>
  <si>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</si>
  <si>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</si>
  <si>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</si>
  <si>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</si>
  <si>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</si>
  <si>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</si>
  <si>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</si>
  <si>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</si>
  <si>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</si>
  <si>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</si>
  <si>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</si>
  <si>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</si>
  <si>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</si>
  <si>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</si>
  <si>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</si>
  <si>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</si>
  <si>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</si>
  <si>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</si>
  <si>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</si>
  <si>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</si>
  <si>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</si>
  <si>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</si>
  <si>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</si>
  <si>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</si>
  <si>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</si>
  <si>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</si>
  <si>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</si>
  <si>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</si>
  <si>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</si>
  <si>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</si>
  <si>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</si>
  <si>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</si>
  <si>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</si>
  <si>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</si>
  <si>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</si>
  <si>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</si>
  <si>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</si>
  <si>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</si>
  <si>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</si>
  <si>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</si>
  <si>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</si>
  <si>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</si>
  <si>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</si>
  <si>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</si>
  <si>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</si>
  <si>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</si>
  <si>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</si>
  <si>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</si>
  <si>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</si>
  <si>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</si>
  <si>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</si>
  <si>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</si>
  <si>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</si>
  <si>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</si>
  <si>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</si>
  <si>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</si>
  <si>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</si>
  <si>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</si>
  <si>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</si>
  <si>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</si>
  <si>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</si>
  <si>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</si>
  <si>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</si>
  <si>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</si>
  <si>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</si>
  <si>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</si>
  <si>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</si>
  <si>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</si>
  <si>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</si>
  <si>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</si>
  <si>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</si>
  <si>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</si>
  <si>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</si>
  <si>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</si>
  <si>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</si>
  <si>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</si>
  <si>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</si>
  <si>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</si>
  <si>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</si>
  <si>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</si>
  <si>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</si>
  <si>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</si>
  <si>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</si>
  <si>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</si>
  <si>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</si>
  <si>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</si>
  <si>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</si>
  <si>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</si>
  <si>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</si>
  <si>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</si>
  <si>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</si>
  <si>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</si>
  <si>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</si>
  <si>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</si>
  <si>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</si>
  <si>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</si>
  <si>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</si>
  <si>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</si>
  <si>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</si>
  <si>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</si>
  <si>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</si>
  <si>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</si>
  <si>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</si>
  <si>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</si>
  <si>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</si>
  <si>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</si>
  <si>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</si>
  <si>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</si>
  <si>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</si>
  <si>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</si>
  <si>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</si>
  <si>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</si>
  <si>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</si>
  <si>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</si>
  <si>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</si>
  <si>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</si>
  <si>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</si>
  <si>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</si>
  <si>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</si>
  <si>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</si>
  <si>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</si>
  <si>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</si>
  <si>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</si>
  <si>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</si>
  <si>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</si>
  <si>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</si>
  <si>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</si>
  <si>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</si>
  <si>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</si>
  <si>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</si>
  <si>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</si>
  <si>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</si>
  <si>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</si>
  <si>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</si>
  <si>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</si>
  <si>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</si>
  <si>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</si>
  <si>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</si>
  <si>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</si>
  <si>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</si>
  <si>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</si>
  <si>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</si>
  <si>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</si>
  <si>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</si>
  <si>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</si>
  <si>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</si>
  <si>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</si>
  <si>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</si>
  <si>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</si>
  <si>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</si>
  <si>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</si>
  <si>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</si>
  <si>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</si>
  <si>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</si>
  <si>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</si>
  <si>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</si>
  <si>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</si>
  <si>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</si>
  <si>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</si>
  <si>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</si>
  <si>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</si>
  <si>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</si>
  <si>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</si>
  <si>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</si>
  <si>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</si>
  <si>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</si>
  <si>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</si>
  <si>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</si>
  <si>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</si>
  <si>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</si>
  <si>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</si>
  <si>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</si>
  <si>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</si>
  <si>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</si>
  <si>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</si>
  <si>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</si>
  <si>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</si>
  <si>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</si>
  <si>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</si>
  <si>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</si>
  <si>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</si>
  <si>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</si>
  <si>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</si>
  <si>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</si>
  <si>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</si>
  <si>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</si>
  <si>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</si>
  <si>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</si>
  <si>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</si>
  <si>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</si>
  <si>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</si>
  <si>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</si>
  <si>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</si>
  <si>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</si>
  <si>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</si>
  <si>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</si>
  <si>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</si>
  <si>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</si>
  <si>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</si>
  <si>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</si>
  <si>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</si>
  <si>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</si>
  <si>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</si>
  <si>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</si>
  <si>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</si>
  <si>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</si>
  <si>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</si>
  <si>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</si>
  <si>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</si>
  <si>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</si>
  <si>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</si>
  <si>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</si>
  <si>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</si>
  <si>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</si>
  <si>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</si>
  <si>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</si>
  <si>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</si>
  <si>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</si>
  <si>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</si>
  <si>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</si>
  <si>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</si>
  <si>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</si>
  <si>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</si>
  <si>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</si>
  <si>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</si>
  <si>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</si>
  <si>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</si>
  <si>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</si>
  <si>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</si>
  <si>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</si>
  <si>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</si>
  <si>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</si>
  <si>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</si>
  <si>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</si>
  <si>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</si>
  <si>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</si>
  <si>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</si>
  <si>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</si>
  <si>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</si>
  <si>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</si>
  <si>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</si>
  <si>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</si>
  <si>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</si>
  <si>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</si>
  <si>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</si>
  <si>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</si>
  <si>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</si>
  <si>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</si>
  <si>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</si>
  <si>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</si>
  <si>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</si>
  <si>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</si>
  <si>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</si>
  <si>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</si>
  <si>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</si>
  <si>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</si>
  <si>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</si>
  <si>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</si>
  <si>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</si>
  <si>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</si>
  <si>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</si>
  <si>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</si>
  <si>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</si>
  <si>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</si>
  <si>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</si>
  <si>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</si>
  <si>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</si>
  <si>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</si>
  <si>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</si>
  <si>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</si>
  <si>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</si>
  <si>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</si>
  <si>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</si>
  <si>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</si>
  <si>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</si>
  <si>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</si>
  <si>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</si>
  <si>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</si>
  <si>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</si>
  <si>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</si>
  <si>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</si>
  <si>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</si>
  <si>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</si>
  <si>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</si>
  <si>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</si>
  <si>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</si>
  <si>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</si>
  <si>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</si>
  <si>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</si>
  <si>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</si>
  <si>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</si>
  <si>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</si>
  <si>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</si>
  <si>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</si>
  <si>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</si>
  <si>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</si>
  <si>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</si>
  <si>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</si>
  <si>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</si>
  <si>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</si>
  <si>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</si>
  <si>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</si>
  <si>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</si>
  <si>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</si>
  <si>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</si>
  <si>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</si>
  <si>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</si>
  <si>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</si>
  <si>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</si>
  <si>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</si>
  <si>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</si>
  <si>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</si>
  <si>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</si>
  <si>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</si>
  <si>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</si>
  <si>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</si>
  <si>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</si>
  <si>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</si>
  <si>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</si>
  <si>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</si>
  <si>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</si>
  <si>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</si>
  <si>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</si>
  <si>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</si>
  <si>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</si>
  <si>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</si>
  <si>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</si>
  <si>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</si>
  <si>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</si>
  <si>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</si>
  <si>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</si>
  <si>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</si>
  <si>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</si>
  <si>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</si>
  <si>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</si>
  <si>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</si>
  <si>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</si>
  <si>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</si>
  <si>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</si>
  <si>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</si>
  <si>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</si>
  <si>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</si>
  <si>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</si>
  <si>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</si>
  <si>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</si>
  <si>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</si>
  <si>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</si>
  <si>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</si>
  <si>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</si>
  <si>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</si>
  <si>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</si>
  <si>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</si>
  <si>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</si>
  <si>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</si>
  <si>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</si>
  <si>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</si>
  <si>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</si>
  <si>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</si>
  <si>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</si>
  <si>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</si>
  <si>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</si>
  <si>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</si>
  <si>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</si>
  <si>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</si>
  <si>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</si>
  <si>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</si>
  <si>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</si>
  <si>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</si>
  <si>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</si>
  <si>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</si>
  <si>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</si>
  <si>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</si>
  <si>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</si>
  <si>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</si>
  <si>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</si>
  <si>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</si>
  <si>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</si>
  <si>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</si>
  <si>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</si>
  <si>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</si>
  <si>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</si>
  <si>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</si>
  <si>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</si>
  <si>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</si>
  <si>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</si>
  <si>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</si>
  <si>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</si>
  <si>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</si>
  <si>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</si>
  <si>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</si>
  <si>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</si>
  <si>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</si>
  <si>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</si>
  <si>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</si>
  <si>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</si>
  <si>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</si>
  <si>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</si>
  <si>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</si>
  <si>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</si>
  <si>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</si>
  <si>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</si>
  <si>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</si>
  <si>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</si>
  <si>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</si>
  <si>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</si>
  <si>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</si>
  <si>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</si>
  <si>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</si>
  <si>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</si>
  <si>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</si>
  <si>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</si>
  <si>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</si>
  <si>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</si>
  <si>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</si>
  <si>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</si>
  <si>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</si>
  <si>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</si>
  <si>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</si>
  <si>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</si>
  <si>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</si>
  <si>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</si>
  <si>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</si>
  <si>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</si>
  <si>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</si>
  <si>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</si>
  <si>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</si>
  <si>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</si>
  <si>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</si>
  <si>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</si>
  <si>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</si>
  <si>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</si>
  <si>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</si>
  <si>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</si>
  <si>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</si>
  <si>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</si>
  <si>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</si>
  <si>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</si>
  <si>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</si>
  <si>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</si>
  <si>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</si>
  <si>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</si>
  <si>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</si>
  <si>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</si>
  <si>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</si>
  <si>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</si>
  <si>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</si>
  <si>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</si>
  <si>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</si>
  <si>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</si>
  <si>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</si>
  <si>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</si>
  <si>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</si>
  <si>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</si>
  <si>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</si>
  <si>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</si>
  <si>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</si>
  <si>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</si>
  <si>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</si>
  <si>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</si>
  <si>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</si>
  <si>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</si>
  <si>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</si>
  <si>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</si>
  <si>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</si>
  <si>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</si>
  <si>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</si>
  <si>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</si>
  <si>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</si>
  <si>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</si>
  <si>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</si>
  <si>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</si>
  <si>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</si>
  <si>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</si>
  <si>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</si>
  <si>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</si>
  <si>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</si>
  <si>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</si>
  <si>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</si>
  <si>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</si>
  <si>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</si>
  <si>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</si>
  <si>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</si>
  <si>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</si>
  <si>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</si>
  <si>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</si>
  <si>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</si>
  <si>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</si>
  <si>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</si>
  <si>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</si>
  <si>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</si>
  <si>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</si>
  <si>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</si>
  <si>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</si>
  <si>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</si>
  <si>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</si>
  <si>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</si>
  <si>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</si>
  <si>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</si>
  <si>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</si>
  <si>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</si>
  <si>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</si>
  <si>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</si>
  <si>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</si>
  <si>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</si>
  <si>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</si>
  <si>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</si>
  <si>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</si>
  <si>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</si>
  <si>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</si>
  <si>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</si>
  <si>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</si>
  <si>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</si>
  <si>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</si>
  <si>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</si>
  <si>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</si>
  <si>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</si>
  <si>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</si>
  <si>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</si>
  <si>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</si>
  <si>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</si>
  <si>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</si>
  <si>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</si>
  <si>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</si>
  <si>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</si>
  <si>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</si>
  <si>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</si>
  <si>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</si>
  <si>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</si>
  <si>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</si>
  <si>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</si>
  <si>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</si>
  <si>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</si>
  <si>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</si>
  <si>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</si>
  <si>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</si>
  <si>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</si>
  <si>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</si>
  <si>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</si>
  <si>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</si>
  <si>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</si>
  <si>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</si>
  <si>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</si>
  <si>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</si>
  <si>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</si>
  <si>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</si>
  <si>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</si>
  <si>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</si>
  <si>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</si>
  <si>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</si>
  <si>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</si>
  <si>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</si>
  <si>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</si>
  <si>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</si>
  <si>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</si>
  <si>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</si>
  <si>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</si>
  <si>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</si>
  <si>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</si>
  <si>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</si>
  <si>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</si>
  <si>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</si>
  <si>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</si>
  <si>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</si>
  <si>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</si>
  <si>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</si>
  <si>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</si>
  <si>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</si>
  <si>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</si>
  <si>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</si>
  <si>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</si>
  <si>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</si>
  <si>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</si>
  <si>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</si>
  <si>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</si>
  <si>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</si>
  <si>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</si>
  <si>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</si>
  <si>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</si>
  <si>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</si>
  <si>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</si>
  <si>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</si>
  <si>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</si>
  <si>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</si>
  <si>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</si>
  <si>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</si>
  <si>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</si>
  <si>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</si>
  <si>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</si>
  <si>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</si>
  <si>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</si>
  <si>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</si>
  <si>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</si>
  <si>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</si>
  <si>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</si>
  <si>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</si>
  <si>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</si>
  <si>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</si>
  <si>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</si>
  <si>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</si>
  <si>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</si>
  <si>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</si>
  <si>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</si>
  <si>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</si>
  <si>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</si>
  <si>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</si>
  <si>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</si>
  <si>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</si>
  <si>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</si>
  <si>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</si>
  <si>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</si>
  <si>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</si>
  <si>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</si>
  <si>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</si>
  <si>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</si>
  <si>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</si>
  <si>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</si>
  <si>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</si>
  <si>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</si>
  <si>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</si>
  <si>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</si>
  <si>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</si>
  <si>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</si>
  <si>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</si>
  <si>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</si>
  <si>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</si>
  <si>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</si>
  <si>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</si>
  <si>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</si>
  <si>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</si>
  <si>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</si>
  <si>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</si>
  <si>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</si>
  <si>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</si>
  <si>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</si>
  <si>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</si>
  <si>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</si>
  <si>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</si>
  <si>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</si>
  <si>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</si>
  <si>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</si>
  <si>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</si>
  <si>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</si>
  <si>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</si>
  <si>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</si>
  <si>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</si>
  <si>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</si>
  <si>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</si>
  <si>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</si>
  <si>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</si>
  <si>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</si>
  <si>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</si>
  <si>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</si>
  <si>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</si>
  <si>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</si>
  <si>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</si>
  <si>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</si>
  <si>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</si>
  <si>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</si>
  <si>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</si>
  <si>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</si>
  <si>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</si>
  <si>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</si>
  <si>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</si>
  <si>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</si>
  <si>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</si>
  <si>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</si>
  <si>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</si>
  <si>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</si>
  <si>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</si>
  <si>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</si>
  <si>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</si>
  <si>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</si>
  <si>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</si>
  <si>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</si>
  <si>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</si>
  <si>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</si>
  <si>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</si>
  <si>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</si>
  <si>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</si>
  <si>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</si>
  <si>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</si>
  <si>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</si>
  <si>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</si>
  <si>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</si>
  <si>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</si>
  <si>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</si>
  <si>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</si>
  <si>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</si>
  <si>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</si>
  <si>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</si>
  <si>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</si>
  <si>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</si>
  <si>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</si>
  <si>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</si>
  <si>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</si>
  <si>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</si>
  <si>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</si>
  <si>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</si>
  <si>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</si>
  <si>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</si>
  <si>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</si>
  <si>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</si>
  <si>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</si>
  <si>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</si>
  <si>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</si>
  <si>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</si>
  <si>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</si>
  <si>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</si>
  <si>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</si>
  <si>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</si>
  <si>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</si>
  <si>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</si>
  <si>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</si>
  <si>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</si>
  <si>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</si>
  <si>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</si>
  <si>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</si>
  <si>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</si>
  <si>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</si>
  <si>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</si>
  <si>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</si>
  <si>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</si>
  <si>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</si>
  <si>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</si>
  <si>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</si>
  <si>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</si>
  <si>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</si>
  <si>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</si>
  <si>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</si>
  <si>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</si>
  <si>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</si>
  <si>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</si>
  <si>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</si>
  <si>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</si>
  <si>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</si>
  <si>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</si>
  <si>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</si>
  <si>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</si>
  <si>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</si>
  <si>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</si>
  <si>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</si>
  <si>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</si>
  <si>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</si>
  <si>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</si>
  <si>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</si>
  <si>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</si>
  <si>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</si>
  <si>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</si>
  <si>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</si>
  <si>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</si>
  <si>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</si>
  <si>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</si>
  <si>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</si>
  <si>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</si>
  <si>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</si>
  <si>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</si>
  <si>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</si>
  <si>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</si>
  <si>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</si>
  <si>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</si>
  <si>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</si>
  <si>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</si>
  <si>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</si>
  <si>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</si>
  <si>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</si>
  <si>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</si>
  <si>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</si>
  <si>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</si>
  <si>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</si>
  <si>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</si>
  <si>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</si>
  <si>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</si>
  <si>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</si>
  <si>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</si>
  <si>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</si>
  <si>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</si>
  <si>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</si>
  <si>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</si>
  <si>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</si>
  <si>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</si>
  <si>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</si>
  <si>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</si>
  <si>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</si>
  <si>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</si>
  <si>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</si>
  <si>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</si>
  <si>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</si>
  <si>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</si>
  <si>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</si>
  <si>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</si>
  <si>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</si>
  <si>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</si>
  <si>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</si>
  <si>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</si>
  <si>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</si>
  <si>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</si>
  <si>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</si>
  <si>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</si>
  <si>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</si>
  <si>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</si>
  <si>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</si>
  <si>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</si>
  <si>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</si>
  <si>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</si>
  <si>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</si>
  <si>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</si>
  <si>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</si>
  <si>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</si>
  <si>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</si>
  <si>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</si>
  <si>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</si>
  <si>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</si>
  <si>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</si>
  <si>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</si>
  <si>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</si>
  <si>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</si>
  <si>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</si>
  <si>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</si>
  <si>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</si>
  <si>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</si>
  <si>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</si>
  <si>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</si>
  <si>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</si>
  <si>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</si>
  <si>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</si>
  <si>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</si>
  <si>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</si>
  <si>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</si>
  <si>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</si>
  <si>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</si>
  <si>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</si>
  <si>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</si>
  <si>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</si>
  <si>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</si>
  <si>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</si>
  <si>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</si>
  <si>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</si>
  <si>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</si>
  <si>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</si>
  <si>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</si>
  <si>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</si>
  <si>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</si>
  <si>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</si>
  <si>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</si>
  <si>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</si>
  <si>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</si>
  <si>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</si>
  <si>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</si>
  <si>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</si>
  <si>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</si>
  <si>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</si>
  <si>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</si>
  <si>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</si>
  <si>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</si>
  <si>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</si>
  <si>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</si>
  <si>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</si>
  <si>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</si>
  <si>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</si>
  <si>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</si>
  <si>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</si>
  <si>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</si>
  <si>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</si>
  <si>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</si>
  <si>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</si>
  <si>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</si>
  <si>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</si>
  <si>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</si>
  <si>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</si>
  <si>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</si>
  <si>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</si>
  <si>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</si>
  <si>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</si>
  <si>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</si>
  <si>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</si>
  <si>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</si>
  <si>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</si>
  <si>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</si>
  <si>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</si>
  <si>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</si>
  <si>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</si>
  <si>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</si>
  <si>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</si>
  <si>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</si>
  <si>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</si>
  <si>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</si>
  <si>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</si>
  <si>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</si>
  <si>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</si>
  <si>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</si>
  <si>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</si>
  <si>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</si>
  <si>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</si>
  <si>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</si>
  <si>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</si>
  <si>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</si>
  <si>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</si>
  <si>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</si>
  <si>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</si>
  <si>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</si>
  <si>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</si>
  <si>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</si>
  <si>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</si>
  <si>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</si>
  <si>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</si>
  <si>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</si>
  <si>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</si>
  <si>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</si>
  <si>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</si>
  <si>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</si>
  <si>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</si>
  <si>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</si>
  <si>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</si>
  <si>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</si>
  <si>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</si>
  <si>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</si>
  <si>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</si>
  <si>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</si>
  <si>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</si>
  <si>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</si>
  <si>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</si>
  <si>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</si>
  <si>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</si>
  <si>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</si>
  <si>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</si>
  <si>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</si>
  <si>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</si>
  <si>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</si>
  <si>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</si>
  <si>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</si>
  <si>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</si>
  <si>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</si>
  <si>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</si>
  <si>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</si>
  <si>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</si>
  <si>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</si>
  <si>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</si>
  <si>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</si>
  <si>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</si>
  <si>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</si>
  <si>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</si>
  <si>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</si>
  <si>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</si>
  <si>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</si>
  <si>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</si>
  <si>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</si>
  <si>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</si>
  <si>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</si>
  <si>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</si>
  <si>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</si>
  <si>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</si>
  <si>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</si>
  <si>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</si>
  <si>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</si>
  <si>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</si>
  <si>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</si>
  <si>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</si>
  <si>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</si>
  <si>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</si>
  <si>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</si>
  <si>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</si>
  <si>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</si>
  <si>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</si>
  <si>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</si>
  <si>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</si>
  <si>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</si>
  <si>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</si>
  <si>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</si>
  <si>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</si>
  <si>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</si>
  <si>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</si>
  <si>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</si>
  <si>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</si>
  <si>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</si>
  <si>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</si>
  <si>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</si>
  <si>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</si>
  <si>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</si>
  <si>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</si>
  <si>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</si>
  <si>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</si>
  <si>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</si>
  <si>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</si>
  <si>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</si>
  <si>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</si>
  <si>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</si>
  <si>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</si>
  <si>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</si>
  <si>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</si>
  <si>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</si>
  <si>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</si>
  <si>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</si>
  <si>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</si>
  <si>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</si>
  <si>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</si>
  <si>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</si>
  <si>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</si>
  <si>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</si>
  <si>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</si>
  <si>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</si>
  <si>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</si>
  <si>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</si>
  <si>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</si>
  <si>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</si>
  <si>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</si>
  <si>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</si>
  <si>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</si>
  <si>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</si>
  <si>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</si>
  <si>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</si>
  <si>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</si>
  <si>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</si>
  <si>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</si>
  <si>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</si>
  <si>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</si>
  <si>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</si>
  <si>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</si>
  <si>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</si>
  <si>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</si>
  <si>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</si>
  <si>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</si>
  <si>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</si>
  <si>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</si>
  <si>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</si>
  <si>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</si>
  <si>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</si>
  <si>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</si>
  <si>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</si>
  <si>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</si>
  <si>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</si>
  <si>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</si>
  <si>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</si>
  <si>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</si>
  <si>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</si>
  <si>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</si>
  <si>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</si>
  <si>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</si>
  <si>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</si>
  <si>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</si>
  <si>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</si>
  <si>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</si>
  <si>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</si>
  <si>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</si>
  <si>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</si>
  <si>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</si>
  <si>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</si>
  <si>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</si>
  <si>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</si>
  <si>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</si>
  <si>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</si>
  <si>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</si>
  <si>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</si>
  <si>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</si>
  <si>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</si>
  <si>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</si>
  <si>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</si>
  <si>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</si>
  <si>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</si>
  <si>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</si>
  <si>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</si>
  <si>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</si>
  <si>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</si>
  <si>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</si>
  <si>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</si>
  <si>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</si>
  <si>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</si>
  <si>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</si>
  <si>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</si>
  <si>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</si>
  <si>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</si>
  <si>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</si>
  <si>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</si>
  <si>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</si>
  <si>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</si>
  <si>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</si>
  <si>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</si>
  <si>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</si>
  <si>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</si>
  <si>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</si>
  <si>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</si>
  <si>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</si>
  <si>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</si>
  <si>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</si>
  <si>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</si>
  <si>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</si>
  <si>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</si>
  <si>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</si>
  <si>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</si>
  <si>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</si>
  <si>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</si>
  <si>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</si>
  <si>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</si>
  <si>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</si>
  <si>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</si>
  <si>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</si>
  <si>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</si>
  <si>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</si>
  <si>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</si>
  <si>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</si>
  <si>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</si>
  <si>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</si>
  <si>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</si>
  <si>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</si>
  <si>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</si>
  <si>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</si>
  <si>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</si>
  <si>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</si>
  <si>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</si>
  <si>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</si>
  <si>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</si>
  <si>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</si>
  <si>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</si>
  <si>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</si>
  <si>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</si>
  <si>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</si>
  <si>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</si>
  <si>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</si>
  <si>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</si>
  <si>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</si>
  <si>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</si>
  <si>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</si>
  <si>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</si>
  <si>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</si>
  <si>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</si>
  <si>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</si>
  <si>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</si>
  <si>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</si>
  <si>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</si>
  <si>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</si>
  <si>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</si>
  <si>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</si>
  <si>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</si>
  <si>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</si>
  <si>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</si>
  <si>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</si>
  <si>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</si>
  <si>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</si>
  <si>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</si>
  <si>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</si>
  <si>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</si>
  <si>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</si>
  <si>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</si>
  <si>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</si>
  <si>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</si>
  <si>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</si>
  <si>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</si>
  <si>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</si>
  <si>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</si>
  <si>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</si>
  <si>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</si>
  <si>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</si>
  <si>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</si>
  <si>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</si>
  <si>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</si>
  <si>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</si>
  <si>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</si>
  <si>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</si>
  <si>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</si>
  <si>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</si>
  <si>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</si>
  <si>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</si>
  <si>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</si>
  <si>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</si>
  <si>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</si>
  <si>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</si>
  <si>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</si>
  <si>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</si>
  <si>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</si>
  <si>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</si>
  <si>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</si>
  <si>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</si>
  <si>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</si>
  <si>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</si>
  <si>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</si>
  <si>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</si>
  <si>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</si>
  <si>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</si>
  <si>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</si>
  <si>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</si>
  <si>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</si>
  <si>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</si>
  <si>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</si>
  <si>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</si>
  <si>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</si>
  <si>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</si>
  <si>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</si>
  <si>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</si>
  <si>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</si>
  <si>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</si>
  <si>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</si>
  <si>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</si>
  <si>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</si>
  <si>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</si>
  <si>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</si>
  <si>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</si>
  <si>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</si>
  <si>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</si>
  <si>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</si>
  <si>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</si>
  <si>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</si>
  <si>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</si>
  <si>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</si>
  <si>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</si>
  <si>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</si>
  <si>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</si>
  <si>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</si>
  <si>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</si>
  <si>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</si>
  <si>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</si>
  <si>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</si>
  <si>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</si>
  <si>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</si>
  <si>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</si>
  <si>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</si>
  <si>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</si>
  <si>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</si>
  <si>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</si>
  <si>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</si>
  <si>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</si>
  <si>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</si>
  <si>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</si>
  <si>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</si>
  <si>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</si>
  <si>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</si>
  <si>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</si>
  <si>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</si>
  <si>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</si>
  <si>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</si>
  <si>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</si>
  <si>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</si>
  <si>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</si>
  <si>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</si>
  <si>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</si>
  <si>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</si>
  <si>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</si>
  <si>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</si>
  <si>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</si>
  <si>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</si>
  <si>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</si>
  <si>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</si>
  <si>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</si>
  <si>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</si>
  <si>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</si>
  <si>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</si>
  <si>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</si>
  <si>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</si>
  <si>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</si>
  <si>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</si>
  <si>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</si>
  <si>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</si>
  <si>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</si>
  <si>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</si>
  <si>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</si>
  <si>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</si>
  <si>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</si>
  <si>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</si>
  <si>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</si>
  <si>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</si>
  <si>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</si>
  <si>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</si>
  <si>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</si>
  <si>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</si>
  <si>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</si>
  <si>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</si>
  <si>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</si>
  <si>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</si>
  <si>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</si>
  <si>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</si>
  <si>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</si>
  <si>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</si>
  <si>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</si>
  <si>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</si>
  <si>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</si>
  <si>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</si>
  <si>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</si>
  <si>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</si>
  <si>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</si>
  <si>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</si>
  <si>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</si>
  <si>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</si>
  <si>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</si>
  <si>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</si>
  <si>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</si>
  <si>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</si>
  <si>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</si>
  <si>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</si>
  <si>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</si>
  <si>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</si>
  <si>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</si>
  <si>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</si>
  <si>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</si>
  <si>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</si>
  <si>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</si>
  <si>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</si>
  <si>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</si>
  <si>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</si>
  <si>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</si>
  <si>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</si>
  <si>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</si>
  <si>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</si>
  <si>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</si>
  <si>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</si>
  <si>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</si>
  <si>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</si>
  <si>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</si>
  <si>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</si>
  <si>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</si>
  <si>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</si>
  <si>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</si>
  <si>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</si>
  <si>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</si>
  <si>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</si>
  <si>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</si>
  <si>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</si>
  <si>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</si>
  <si>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</si>
  <si>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</si>
  <si>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</si>
  <si>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</si>
  <si>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</si>
  <si>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</si>
  <si>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</si>
  <si>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</si>
  <si>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</si>
  <si>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</si>
  <si>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</si>
  <si>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</si>
  <si>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</si>
  <si>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</si>
  <si>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</si>
  <si>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</si>
  <si>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</si>
  <si>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</si>
  <si>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</si>
  <si>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</si>
  <si>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</si>
  <si>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</si>
  <si>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</si>
  <si>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</si>
  <si>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</si>
  <si>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</si>
  <si>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</si>
  <si>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</si>
  <si>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</si>
  <si>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</si>
  <si>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</si>
  <si>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</si>
  <si>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</si>
  <si>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</si>
  <si>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</si>
  <si>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</si>
  <si>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</si>
  <si>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</si>
  <si>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</si>
  <si>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</si>
  <si>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</si>
  <si>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</si>
  <si>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</si>
  <si>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</si>
  <si>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</si>
  <si>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</si>
  <si>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</si>
  <si>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</si>
  <si>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</si>
  <si>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</si>
  <si>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</si>
  <si>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</si>
  <si>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</si>
  <si>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</si>
  <si>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</si>
  <si>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</si>
  <si>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</si>
  <si>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</si>
  <si>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</si>
  <si>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</si>
  <si>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</si>
  <si>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</si>
  <si>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</si>
  <si>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</si>
  <si>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</si>
  <si>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</si>
  <si>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</si>
  <si>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</si>
  <si>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</si>
  <si>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</si>
  <si>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</si>
  <si>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</si>
  <si>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</si>
  <si>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</si>
  <si>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</si>
  <si>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</si>
  <si>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</si>
  <si>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</si>
  <si>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</si>
  <si>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</si>
  <si>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</si>
  <si>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</si>
  <si>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</si>
  <si>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</si>
  <si>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</si>
  <si>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</si>
  <si>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</si>
  <si>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</si>
  <si>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</si>
  <si>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</si>
  <si>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</si>
  <si>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</si>
  <si>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</si>
  <si>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</si>
  <si>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</si>
  <si>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</si>
  <si>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</si>
  <si>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</si>
  <si>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</si>
  <si>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</si>
  <si>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</si>
  <si>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</si>
  <si>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</si>
  <si>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</si>
  <si>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</si>
  <si>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</si>
  <si>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</si>
  <si>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</si>
  <si>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</si>
  <si>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</si>
  <si>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</si>
  <si>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</si>
  <si>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</si>
  <si>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</si>
  <si>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</si>
  <si>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</si>
  <si>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</si>
  <si>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</si>
  <si>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</si>
  <si>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</si>
  <si>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</si>
  <si>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</si>
  <si>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</si>
  <si>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</si>
  <si>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</si>
  <si>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</si>
  <si>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</si>
  <si>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</si>
  <si>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</si>
  <si>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</si>
  <si>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</si>
  <si>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</si>
  <si>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</si>
  <si>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</si>
  <si>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</si>
  <si>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</si>
  <si>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</si>
  <si>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</si>
  <si>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</si>
  <si>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</si>
  <si>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</si>
  <si>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</si>
  <si>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</si>
  <si>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</si>
  <si>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</si>
  <si>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</si>
  <si>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</si>
  <si>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</si>
  <si>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</si>
  <si>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</si>
  <si>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</si>
  <si>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</si>
  <si>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</si>
  <si>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</si>
  <si>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</si>
  <si>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</si>
  <si>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</si>
  <si>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</si>
  <si>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</si>
  <si>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</si>
  <si>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</si>
  <si>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</si>
  <si>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</si>
  <si>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</si>
  <si>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</si>
  <si>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</si>
  <si>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</si>
  <si>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</si>
  <si>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</si>
  <si>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</si>
  <si>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</si>
  <si>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</si>
  <si>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</si>
  <si>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</si>
  <si>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</si>
  <si>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</si>
  <si>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</si>
  <si>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</si>
  <si>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</si>
  <si>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</si>
  <si>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</si>
  <si>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</si>
  <si>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</si>
  <si>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</si>
  <si>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</si>
  <si>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</si>
  <si>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</si>
  <si>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</si>
  <si>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</si>
  <si>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</si>
  <si>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</si>
  <si>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</si>
  <si>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</si>
  <si>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</si>
  <si>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</si>
  <si>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</si>
  <si>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</si>
  <si>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</si>
  <si>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</si>
  <si>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</si>
  <si>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</si>
  <si>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</si>
  <si>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</si>
  <si>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</si>
  <si>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</si>
  <si>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</si>
  <si>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</si>
  <si>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</si>
  <si>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</si>
  <si>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</si>
  <si>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</si>
  <si>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</si>
  <si>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</si>
  <si>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</si>
  <si>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</si>
  <si>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</si>
  <si>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</si>
  <si>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</si>
  <si>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</si>
  <si>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</si>
  <si>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</si>
  <si>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</si>
  <si>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</si>
  <si>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</si>
  <si>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</si>
  <si>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</si>
  <si>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</si>
  <si>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</si>
  <si>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</si>
  <si>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</si>
  <si>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</si>
  <si>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</si>
  <si>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</si>
  <si>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</si>
  <si>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</si>
  <si>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</si>
  <si>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</si>
  <si>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</si>
  <si>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</si>
  <si>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</si>
  <si>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</si>
  <si>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</si>
  <si>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</si>
  <si>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</si>
  <si>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</si>
  <si>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</si>
  <si>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</si>
  <si>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</si>
  <si>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</si>
  <si>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</si>
  <si>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</si>
  <si>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</si>
  <si>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</si>
  <si>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</si>
  <si>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</si>
  <si>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</si>
  <si>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</si>
  <si>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</si>
  <si>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</si>
  <si>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</si>
  <si>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</si>
  <si>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</si>
  <si>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</si>
  <si>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</si>
  <si>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</si>
  <si>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</si>
  <si>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</si>
  <si>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</si>
  <si>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</si>
  <si>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</si>
  <si>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</si>
  <si>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</si>
  <si>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</si>
  <si>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</si>
  <si>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</si>
  <si>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</si>
  <si>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</si>
  <si>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</si>
  <si>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</si>
  <si>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</si>
  <si>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</si>
  <si>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</si>
  <si>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</si>
  <si>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</si>
  <si>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</si>
  <si>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</si>
  <si>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</si>
  <si>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</si>
  <si>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</si>
  <si>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</si>
  <si>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</si>
  <si>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</si>
  <si>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</si>
  <si>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</si>
  <si>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</si>
  <si>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</si>
  <si>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</si>
  <si>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</si>
  <si>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</si>
  <si>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</si>
  <si>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</si>
  <si>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</si>
  <si>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</si>
  <si>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</si>
  <si>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</si>
  <si>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</si>
  <si>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</si>
  <si>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</si>
  <si>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</si>
  <si>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</si>
  <si>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</si>
  <si>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</si>
  <si>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</si>
  <si>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</si>
  <si>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</si>
  <si>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</si>
  <si>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</si>
  <si>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</si>
  <si>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</si>
  <si>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</si>
  <si>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</si>
  <si>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</si>
  <si>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</si>
  <si>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</si>
  <si>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</si>
  <si>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</si>
  <si>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</si>
  <si>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</si>
  <si>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</si>
  <si>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</si>
  <si>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</si>
  <si>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</si>
  <si>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</si>
  <si>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</si>
  <si>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</si>
  <si>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</si>
  <si>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</si>
  <si>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</si>
  <si>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</si>
  <si>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</si>
  <si>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</si>
  <si>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</si>
  <si>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</si>
  <si>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</si>
  <si>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</si>
  <si>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</si>
  <si>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</si>
  <si>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</si>
  <si>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</si>
  <si>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</si>
  <si>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</si>
  <si>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</si>
  <si>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</si>
  <si>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</si>
  <si>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</si>
  <si>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</si>
  <si>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</si>
  <si>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</si>
  <si>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</si>
  <si>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</si>
  <si>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</si>
  <si>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</si>
  <si>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</si>
  <si>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</si>
  <si>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</si>
  <si>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</si>
  <si>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</si>
  <si>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</si>
  <si>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</si>
  <si>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</si>
  <si>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</si>
  <si>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</si>
  <si>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</si>
  <si>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</si>
  <si>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</si>
  <si>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</si>
  <si>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</si>
  <si>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</si>
  <si>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</si>
  <si>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</si>
  <si>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</si>
  <si>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</si>
  <si>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</si>
  <si>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</si>
  <si>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</si>
  <si>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</si>
  <si>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</si>
  <si>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</si>
  <si>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</si>
  <si>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</si>
  <si>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</si>
  <si>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</si>
  <si>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</si>
  <si>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</si>
  <si>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</si>
  <si>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</si>
  <si>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</si>
  <si>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</si>
  <si>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</si>
  <si>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</si>
  <si>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</si>
  <si>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</si>
  <si>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</si>
  <si>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</si>
  <si>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</si>
  <si>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</si>
  <si>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</si>
  <si>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</si>
  <si>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</si>
  <si>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</si>
  <si>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</si>
  <si>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</si>
  <si>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</si>
  <si>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</si>
  <si>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</si>
  <si>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</si>
  <si>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</si>
  <si>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</si>
  <si>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</si>
  <si>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</si>
  <si>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</si>
  <si>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</si>
  <si>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</si>
  <si>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</si>
  <si>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</si>
  <si>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</si>
  <si>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</si>
  <si>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</si>
  <si>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</si>
  <si>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</si>
  <si>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</si>
  <si>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</si>
  <si>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</si>
  <si>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</si>
  <si>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</si>
  <si>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</si>
  <si>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</si>
  <si>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</si>
  <si>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</si>
  <si>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</si>
  <si>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</si>
  <si>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</si>
  <si>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</si>
  <si>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</si>
  <si>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</si>
  <si>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</si>
  <si>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</si>
  <si>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</si>
  <si>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</si>
  <si>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</si>
  <si>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</si>
  <si>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</si>
  <si>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</si>
  <si>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</si>
  <si>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</si>
  <si>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</si>
  <si>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</si>
  <si>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</si>
  <si>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</si>
  <si>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</si>
  <si>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</si>
  <si>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</si>
  <si>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</si>
  <si>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</si>
  <si>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</si>
  <si>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</si>
  <si>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</si>
  <si>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</si>
  <si>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</si>
  <si>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</si>
  <si>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</si>
  <si>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</si>
  <si>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</si>
  <si>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</si>
  <si>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</si>
  <si>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</si>
  <si>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</si>
  <si>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</si>
  <si>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</si>
  <si>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</si>
  <si>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</si>
  <si>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</si>
  <si>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</si>
  <si>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</si>
  <si>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</si>
  <si>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</si>
  <si>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</si>
  <si>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</si>
  <si>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</si>
  <si>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</si>
  <si>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</si>
  <si>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</si>
  <si>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</si>
  <si>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</si>
  <si>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</si>
  <si>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</si>
  <si>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</si>
  <si>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</si>
  <si>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</si>
  <si>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</si>
  <si>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</si>
  <si>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</si>
  <si>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</si>
  <si>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</si>
  <si>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</si>
  <si>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</si>
  <si>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</si>
  <si>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</si>
  <si>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</si>
  <si>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</si>
  <si>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</si>
  <si>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</si>
  <si>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</si>
  <si>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</si>
  <si>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</si>
  <si>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</si>
  <si>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</si>
  <si>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</si>
  <si>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</si>
  <si>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</si>
  <si>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</si>
  <si>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</si>
  <si>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</si>
  <si>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</si>
  <si>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</si>
  <si>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</si>
  <si>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</si>
  <si>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</si>
  <si>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</si>
  <si>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</si>
  <si>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</si>
  <si>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</si>
  <si>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</si>
  <si>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</si>
  <si>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</si>
  <si>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</si>
  <si>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</si>
  <si>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</si>
  <si>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</si>
  <si>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</si>
  <si>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</si>
  <si>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</si>
  <si>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</si>
  <si>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</si>
  <si>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</si>
  <si>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</si>
  <si>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</si>
  <si>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</si>
  <si>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</si>
  <si>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</si>
  <si>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</si>
  <si>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</si>
  <si>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</si>
  <si>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</si>
  <si>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</si>
  <si>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</si>
  <si>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</si>
  <si>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</si>
  <si>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</si>
  <si>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</si>
  <si>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</si>
  <si>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</si>
  <si>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</si>
  <si>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</si>
  <si>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</si>
  <si>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</si>
  <si>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</si>
  <si>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</si>
  <si>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</si>
  <si>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</si>
  <si>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</si>
  <si>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</si>
  <si>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</si>
  <si>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</si>
  <si>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</si>
  <si>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</si>
  <si>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</si>
  <si>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</si>
  <si>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</si>
  <si>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</si>
  <si>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</si>
  <si>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</si>
  <si>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</si>
  <si>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</si>
  <si>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</si>
  <si>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</si>
  <si>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</si>
  <si>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</si>
  <si>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</si>
  <si>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</si>
  <si>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</si>
  <si>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</si>
  <si>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</si>
  <si>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</si>
  <si>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</si>
  <si>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</si>
  <si>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</si>
  <si>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</si>
  <si>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</si>
  <si>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</si>
  <si>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</si>
  <si>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</si>
  <si>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</si>
  <si>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</si>
  <si>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</si>
  <si>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</si>
  <si>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</si>
  <si>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</si>
  <si>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</si>
  <si>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</si>
  <si>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</si>
  <si>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</si>
  <si>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</si>
  <si>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</si>
  <si>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</si>
  <si>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</si>
  <si>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</si>
  <si>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</si>
  <si>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</si>
  <si>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</si>
  <si>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</si>
  <si>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</si>
  <si>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</si>
  <si>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</si>
  <si>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</si>
  <si>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</si>
  <si>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</si>
  <si>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</si>
  <si>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</si>
  <si>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</si>
  <si>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</si>
  <si>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</si>
  <si>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</si>
  <si>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</si>
  <si>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</si>
  <si>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</si>
  <si>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</si>
  <si>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</si>
  <si>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</si>
  <si>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</si>
  <si>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</si>
  <si>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</si>
  <si>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</si>
  <si>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</si>
  <si>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</si>
  <si>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</si>
  <si>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</si>
  <si>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</si>
  <si>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</si>
  <si>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</si>
  <si>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</si>
  <si>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</si>
  <si>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</si>
  <si>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</si>
  <si>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</si>
  <si>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</si>
  <si>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</si>
  <si>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</si>
  <si>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</si>
  <si>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</si>
  <si>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</si>
  <si>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</si>
  <si>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</si>
  <si>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</si>
  <si>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</si>
  <si>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</si>
  <si>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</si>
  <si>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</si>
  <si>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</si>
  <si>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</si>
  <si>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</si>
  <si>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</si>
  <si>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</si>
  <si>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</si>
  <si>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</si>
  <si>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</si>
  <si>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</si>
  <si>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</si>
  <si>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</si>
  <si>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</si>
  <si>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</si>
  <si>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</si>
  <si>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</si>
  <si>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</si>
  <si>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</si>
  <si>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</si>
  <si>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</si>
  <si>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</si>
  <si>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</si>
  <si>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</si>
  <si>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</si>
  <si>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</si>
  <si>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</si>
  <si>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</si>
  <si>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</si>
  <si>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</si>
  <si>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</si>
  <si>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</si>
  <si>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</si>
  <si>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</si>
  <si>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</si>
  <si>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</si>
  <si>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</si>
  <si>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</si>
  <si>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</si>
  <si>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</si>
  <si>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</si>
  <si>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</si>
  <si>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</si>
  <si>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</si>
  <si>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</si>
  <si>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</si>
  <si>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</si>
  <si>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</si>
  <si>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</si>
  <si>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</si>
  <si>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</si>
  <si>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</si>
  <si>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</si>
  <si>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</si>
  <si>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</si>
  <si>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</si>
  <si>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</si>
  <si>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</si>
  <si>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</si>
  <si>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</si>
  <si>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</si>
  <si>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</si>
  <si>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</si>
  <si>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</si>
  <si>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</si>
  <si>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</si>
  <si>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</si>
  <si>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</si>
  <si>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</si>
  <si>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</si>
  <si>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</si>
  <si>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</si>
  <si>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</si>
  <si>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</si>
  <si>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</si>
  <si>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</si>
  <si>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</si>
  <si>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</si>
  <si>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</si>
  <si>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</si>
  <si>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</si>
  <si>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</si>
  <si>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</si>
  <si>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</si>
  <si>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</si>
  <si>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</si>
  <si>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</si>
  <si>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</si>
  <si>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</si>
  <si>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</si>
  <si>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</si>
  <si>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</si>
  <si>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</si>
  <si>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</si>
  <si>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</si>
  <si>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</si>
  <si>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</si>
  <si>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</si>
  <si>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</si>
  <si>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</si>
  <si>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</si>
  <si>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</si>
  <si>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</si>
  <si>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</si>
  <si>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</si>
  <si>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</si>
  <si>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</si>
  <si>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</si>
  <si>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</si>
  <si>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</si>
  <si>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</si>
  <si>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</si>
  <si>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</si>
  <si>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</si>
  <si>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</si>
  <si>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</si>
  <si>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</si>
  <si>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</si>
  <si>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</si>
  <si>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</si>
  <si>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</si>
  <si>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</si>
  <si>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</si>
  <si>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</si>
  <si>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</si>
  <si>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</si>
  <si>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</si>
  <si>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</si>
  <si>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</si>
  <si>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</si>
  <si>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</si>
  <si>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</si>
  <si>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</si>
  <si>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</si>
  <si>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</si>
  <si>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</si>
  <si>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</si>
  <si>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</si>
  <si>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</si>
  <si>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</si>
  <si>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</si>
  <si>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</si>
  <si>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</si>
  <si>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</si>
  <si>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</si>
  <si>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</si>
  <si>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</si>
  <si>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</si>
  <si>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</si>
  <si>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</si>
  <si>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</si>
  <si>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</si>
  <si>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</si>
  <si>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</si>
  <si>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</si>
  <si>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</si>
  <si>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</si>
  <si>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</si>
  <si>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</si>
  <si>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</si>
  <si>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</si>
  <si>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</si>
  <si>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</si>
  <si>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</si>
  <si>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</si>
  <si>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</si>
  <si>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</si>
  <si>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</si>
  <si>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</si>
  <si>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</si>
  <si>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</si>
  <si>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</si>
  <si>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</si>
  <si>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</si>
  <si>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</si>
  <si>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</si>
  <si>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</si>
  <si>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</si>
  <si>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</si>
  <si>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</si>
  <si>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</si>
  <si>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</si>
  <si>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</si>
  <si>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</si>
  <si>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</si>
  <si>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</si>
  <si>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</si>
  <si>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</si>
  <si>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</si>
  <si>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</si>
  <si>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</si>
  <si>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</si>
  <si>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</si>
  <si>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</si>
  <si>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</si>
  <si>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</si>
  <si>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</si>
  <si>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</si>
  <si>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</si>
  <si>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</si>
  <si>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</si>
  <si>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</si>
  <si>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</si>
  <si>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</si>
  <si>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</si>
  <si>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</si>
  <si>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</si>
  <si>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</si>
  <si>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</si>
  <si>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</si>
  <si>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</si>
  <si>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</si>
  <si>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</si>
  <si>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</si>
  <si>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</si>
  <si>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</si>
  <si>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</si>
  <si>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</si>
  <si>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</si>
  <si>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</si>
  <si>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</si>
  <si>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</si>
  <si>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</si>
  <si>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</si>
  <si>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</si>
  <si>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</si>
  <si>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</si>
  <si>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</si>
  <si>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</si>
  <si>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</si>
  <si>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</si>
  <si>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</si>
  <si>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</si>
  <si>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</si>
  <si>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</si>
  <si>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</si>
  <si>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</si>
  <si>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</si>
  <si>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</si>
  <si>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</si>
  <si>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</si>
  <si>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</si>
  <si>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</si>
  <si>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</si>
  <si>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</si>
  <si>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</si>
  <si>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</si>
  <si>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</si>
  <si>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</si>
  <si>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</si>
  <si>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</si>
  <si>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</si>
  <si>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</si>
  <si>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</si>
  <si>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</si>
  <si>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</si>
  <si>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</si>
  <si>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</si>
  <si>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</si>
  <si>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</si>
  <si>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</si>
  <si>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</si>
  <si>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</si>
  <si>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</si>
  <si>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</si>
  <si>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</si>
  <si>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</si>
  <si>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</si>
  <si>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</si>
  <si>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</si>
  <si>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</si>
  <si>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</si>
  <si>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</si>
  <si>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</si>
  <si>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</si>
  <si>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</si>
  <si>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</si>
  <si>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</si>
  <si>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</si>
  <si>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</si>
  <si>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</si>
  <si>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</si>
  <si>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</si>
  <si>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</si>
  <si>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</si>
  <si>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</si>
  <si>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</si>
  <si>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</si>
  <si>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</si>
  <si>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</si>
  <si>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</si>
  <si>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</si>
  <si>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</si>
  <si>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</si>
  <si>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</si>
  <si>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</si>
  <si>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</si>
  <si>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</si>
  <si>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</si>
  <si>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</si>
  <si>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</si>
  <si>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</si>
  <si>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</si>
  <si>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</si>
  <si>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</si>
  <si>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</si>
  <si>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</si>
  <si>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</si>
  <si>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</si>
  <si>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</si>
  <si>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</si>
  <si>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</si>
  <si>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</si>
  <si>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</si>
  <si>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</si>
  <si>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</si>
  <si>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</si>
  <si>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</si>
  <si>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</si>
  <si>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</si>
  <si>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</si>
  <si>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</si>
  <si>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</si>
  <si>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</si>
  <si>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</si>
  <si>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</si>
  <si>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</si>
  <si>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</si>
  <si>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</si>
  <si>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</si>
  <si>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</si>
  <si>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</si>
  <si>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</si>
  <si>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</si>
  <si>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</si>
  <si>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</si>
  <si>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</si>
  <si>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</si>
  <si>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</si>
  <si>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</si>
  <si>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</si>
  <si>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</si>
  <si>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</si>
  <si>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</si>
  <si>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</si>
  <si>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</si>
  <si>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</si>
  <si>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</si>
  <si>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</si>
  <si>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</si>
  <si>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</si>
  <si>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</si>
  <si>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</si>
  <si>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</si>
  <si>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</si>
  <si>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</si>
  <si>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</si>
  <si>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</si>
  <si>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</si>
  <si>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</si>
  <si>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</si>
  <si>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</si>
  <si>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</si>
  <si>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</si>
  <si>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</si>
  <si>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</si>
  <si>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</si>
  <si>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</si>
  <si>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</si>
  <si>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</si>
  <si>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</si>
  <si>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</si>
  <si>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</si>
  <si>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</si>
  <si>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</si>
  <si>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</si>
  <si>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</si>
  <si>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</si>
  <si>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</si>
  <si>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</si>
  <si>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</si>
  <si>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</si>
  <si>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</si>
  <si>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</si>
  <si>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</si>
  <si>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</si>
  <si>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</si>
  <si>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</si>
  <si>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</si>
  <si>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</si>
  <si>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</si>
  <si>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</si>
  <si>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</si>
  <si>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</si>
  <si>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</si>
  <si>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</si>
  <si>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</si>
  <si>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</si>
  <si>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</si>
  <si>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</si>
  <si>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</si>
  <si>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</si>
  <si>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</si>
  <si>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</si>
  <si>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</si>
  <si>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</si>
  <si>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</si>
  <si>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</si>
  <si>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</si>
  <si>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</si>
  <si>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</si>
  <si>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</si>
  <si>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</si>
  <si>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</si>
  <si>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</si>
  <si>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</si>
  <si>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</si>
  <si>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</si>
  <si>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</si>
  <si>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</si>
  <si>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</si>
  <si>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</si>
  <si>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</si>
  <si>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</si>
  <si>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</si>
  <si>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</si>
  <si>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</si>
  <si>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</si>
  <si>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</si>
  <si>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</si>
  <si>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</si>
  <si>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</si>
  <si>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</si>
  <si>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</si>
  <si>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</si>
  <si>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</si>
  <si>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</si>
  <si>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</si>
  <si>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</si>
  <si>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</si>
  <si>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</si>
  <si>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</si>
  <si>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</si>
  <si>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</si>
  <si>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</si>
  <si>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</si>
  <si>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</si>
  <si>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</si>
  <si>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</si>
  <si>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</si>
  <si>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</si>
  <si>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</si>
  <si>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</si>
  <si>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</si>
  <si>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</si>
  <si>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</si>
  <si>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</si>
  <si>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</si>
  <si>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</si>
  <si>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</si>
  <si>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</si>
  <si>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</si>
  <si>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</si>
  <si>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</si>
  <si>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</si>
  <si>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</si>
  <si>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</si>
  <si>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</si>
  <si>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</si>
  <si>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</si>
  <si>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</si>
  <si>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</si>
  <si>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</si>
  <si>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</si>
  <si>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</si>
  <si>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</si>
  <si>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</si>
  <si>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</si>
  <si>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</si>
  <si>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</si>
  <si>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</si>
  <si>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</si>
  <si>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</si>
  <si>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</si>
  <si>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</si>
  <si>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</si>
  <si>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</si>
  <si>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</si>
  <si>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</si>
  <si>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</si>
  <si>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</si>
  <si>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</si>
  <si>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</si>
  <si>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</si>
  <si>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</si>
  <si>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</si>
  <si>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</si>
  <si>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</si>
  <si>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</si>
  <si>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</si>
  <si>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</si>
  <si>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</si>
  <si>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</si>
  <si>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</si>
  <si>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</si>
  <si>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</si>
  <si>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</si>
  <si>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</si>
  <si>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</si>
  <si>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</si>
  <si>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</si>
  <si>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</si>
  <si>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</si>
  <si>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</si>
  <si>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</si>
  <si>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</si>
  <si>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</si>
  <si>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</si>
  <si>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</si>
  <si>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</si>
  <si>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</si>
  <si>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</si>
  <si>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</si>
  <si>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</si>
  <si>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</si>
  <si>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</si>
  <si>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</si>
  <si>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</si>
  <si>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</si>
  <si>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</si>
  <si>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</si>
  <si>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</si>
  <si>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</si>
  <si>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</si>
  <si>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</si>
  <si>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</si>
  <si>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</si>
  <si>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</si>
  <si>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</si>
  <si>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</si>
  <si>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</si>
  <si>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</si>
  <si>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</si>
  <si>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</si>
  <si>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</si>
  <si>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</si>
  <si>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</si>
  <si>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</si>
  <si>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</si>
  <si>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</si>
  <si>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</si>
  <si>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</si>
  <si>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</si>
  <si>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</si>
  <si>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</si>
  <si>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</si>
  <si>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</si>
  <si>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</si>
  <si>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</si>
  <si>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</si>
  <si>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</si>
  <si>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</si>
  <si>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</si>
  <si>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</si>
  <si>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</si>
  <si>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</si>
  <si>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</si>
  <si>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</si>
  <si>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</si>
  <si>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</si>
  <si>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</si>
  <si>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</si>
  <si>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</si>
  <si>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</si>
  <si>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</si>
  <si>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</si>
  <si>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</si>
  <si>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</si>
  <si>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</si>
  <si>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</si>
  <si>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</si>
  <si>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</si>
  <si>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</si>
  <si>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</si>
  <si>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</si>
  <si>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</si>
  <si>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</si>
  <si>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</si>
  <si>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</si>
  <si>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</si>
  <si>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</si>
  <si>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</si>
  <si>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</si>
  <si>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</si>
  <si>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</si>
  <si>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</si>
  <si>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</si>
  <si>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</si>
  <si>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</si>
  <si>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</si>
  <si>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</si>
  <si>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</si>
  <si>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</si>
  <si>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</si>
  <si>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</si>
  <si>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</si>
  <si>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</si>
  <si>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</si>
  <si>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</si>
  <si>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</si>
  <si>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</si>
  <si>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</si>
  <si>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</si>
  <si>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</si>
  <si>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</si>
  <si>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</si>
  <si>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</si>
  <si>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</si>
  <si>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</si>
  <si>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</si>
  <si>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</si>
  <si>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</si>
  <si>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</si>
  <si>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</si>
  <si>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</si>
  <si>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</si>
  <si>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</si>
  <si>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</si>
  <si>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</si>
  <si>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</si>
  <si>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</si>
  <si>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</si>
  <si>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</si>
  <si>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</si>
  <si>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</si>
  <si>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</si>
  <si>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</si>
  <si>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</si>
  <si>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</si>
  <si>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</si>
  <si>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</si>
  <si>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</si>
  <si>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</si>
  <si>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</si>
  <si>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</si>
  <si>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</si>
  <si>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</si>
  <si>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</si>
  <si>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</si>
  <si>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</si>
  <si>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</si>
  <si>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</si>
  <si>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</si>
  <si>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</si>
  <si>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</si>
  <si>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</si>
  <si>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</si>
  <si>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</si>
  <si>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</si>
  <si>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</si>
  <si>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</si>
  <si>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</si>
  <si>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</si>
  <si>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</si>
  <si>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</si>
  <si>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</si>
  <si>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</si>
  <si>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</si>
  <si>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</si>
  <si>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</si>
  <si>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</si>
  <si>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</si>
  <si>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</si>
  <si>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</si>
  <si>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</si>
  <si>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</si>
  <si>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</si>
  <si>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</si>
  <si>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</si>
  <si>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</si>
  <si>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</si>
  <si>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</si>
  <si>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</si>
  <si>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</si>
  <si>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</si>
  <si>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</si>
  <si>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</si>
  <si>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</si>
  <si>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</si>
  <si>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</si>
  <si>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</si>
  <si>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</si>
  <si>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</si>
  <si>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</si>
  <si>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</si>
  <si>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</si>
  <si>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</si>
  <si>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</si>
  <si>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</si>
  <si>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</si>
  <si>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</si>
  <si>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</si>
  <si>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</si>
  <si>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</si>
  <si>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</si>
  <si>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</si>
  <si>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</si>
  <si>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</si>
  <si>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</si>
  <si>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</si>
  <si>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</si>
  <si>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</si>
  <si>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</si>
  <si>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</si>
  <si>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</si>
  <si>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</si>
  <si>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</si>
  <si>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</si>
  <si>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</si>
  <si>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</si>
  <si>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</si>
  <si>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</si>
  <si>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</si>
  <si>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</si>
  <si>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</si>
  <si>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</si>
  <si>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</si>
  <si>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</si>
  <si>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</si>
  <si>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</si>
  <si>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</si>
  <si>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</si>
  <si>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</si>
  <si>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</si>
  <si>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</si>
  <si>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</si>
  <si>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</si>
  <si>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</si>
  <si>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</si>
  <si>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</si>
  <si>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</si>
  <si>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</si>
  <si>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</si>
  <si>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</si>
  <si>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</si>
  <si>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</si>
  <si>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</si>
  <si>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</si>
  <si>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</si>
  <si>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</si>
  <si>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</si>
  <si>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</si>
  <si>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</si>
  <si>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</si>
  <si>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</si>
  <si>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</si>
  <si>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</si>
  <si>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</si>
  <si>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</si>
  <si>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</si>
  <si>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</si>
  <si>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</si>
  <si>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</si>
  <si>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</si>
  <si>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</si>
  <si>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</si>
  <si>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</si>
  <si>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</si>
  <si>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</si>
  <si>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</si>
  <si>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</si>
  <si>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</si>
  <si>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</si>
  <si>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</si>
  <si>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</si>
  <si>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</si>
  <si>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</si>
  <si>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</si>
  <si>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</si>
  <si>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</si>
  <si>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</si>
  <si>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</si>
  <si>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</si>
  <si>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</si>
  <si>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</si>
  <si>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</si>
  <si>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</si>
  <si>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</si>
  <si>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</si>
  <si>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</si>
  <si>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</si>
  <si>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</si>
  <si>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</si>
  <si>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</si>
  <si>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</si>
  <si>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</si>
  <si>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</si>
  <si>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</si>
  <si>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</si>
  <si>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</si>
  <si>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</si>
  <si>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</si>
  <si>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</si>
  <si>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</si>
  <si>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</si>
  <si>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</si>
  <si>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</si>
  <si>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</si>
  <si>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</si>
  <si>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</si>
  <si>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</si>
  <si>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</si>
  <si>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</si>
  <si>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</si>
  <si>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</si>
  <si>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</si>
  <si>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</si>
  <si>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</si>
  <si>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</si>
  <si>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</si>
  <si>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</si>
  <si>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</si>
  <si>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</si>
  <si>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</si>
  <si>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</si>
  <si>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</si>
  <si>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</si>
  <si>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</si>
  <si>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</si>
  <si>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</si>
  <si>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</si>
  <si>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</si>
  <si>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</si>
  <si>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</si>
  <si>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</si>
  <si>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</si>
  <si>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</si>
  <si>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</si>
  <si>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</si>
  <si>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</si>
  <si>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</si>
  <si>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</si>
  <si>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</si>
  <si>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</si>
  <si>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</si>
  <si>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</si>
  <si>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</si>
  <si>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</si>
  <si>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</si>
  <si>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</si>
  <si>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</si>
  <si>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</si>
  <si>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</si>
  <si>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</si>
  <si>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</si>
  <si>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</si>
  <si>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</si>
  <si>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</si>
  <si>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</si>
  <si>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</si>
  <si>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</si>
  <si>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</si>
  <si>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</si>
  <si>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</si>
  <si>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</si>
  <si>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</si>
  <si>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</si>
  <si>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</si>
  <si>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</si>
  <si>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</si>
  <si>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</si>
  <si>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</si>
  <si>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</si>
  <si>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</si>
  <si>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</si>
  <si>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</si>
  <si>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</si>
  <si>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</si>
  <si>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</si>
  <si>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</si>
  <si>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</si>
  <si>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</si>
  <si>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</si>
  <si>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</si>
  <si>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</si>
  <si>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</si>
  <si>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</si>
  <si>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</si>
  <si>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</si>
  <si>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</si>
  <si>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</si>
  <si>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</si>
  <si>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</si>
  <si>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</si>
  <si>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</si>
  <si>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</si>
  <si>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</si>
  <si>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</si>
  <si>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</si>
  <si>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</si>
  <si>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</si>
  <si>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</si>
  <si>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</si>
  <si>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</si>
  <si>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</si>
  <si>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</si>
  <si>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</si>
  <si>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</si>
  <si>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</si>
  <si>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</si>
  <si>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</si>
  <si>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</si>
  <si>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</si>
  <si>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</si>
  <si>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</si>
  <si>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</si>
  <si>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</si>
  <si>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</si>
  <si>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</si>
  <si>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</si>
  <si>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</si>
  <si>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</si>
  <si>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</si>
  <si>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</si>
  <si>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</si>
  <si>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</si>
  <si>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</si>
  <si>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</si>
  <si>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</si>
  <si>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</si>
  <si>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</si>
  <si>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</si>
  <si>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</si>
  <si>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</si>
  <si>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</si>
  <si>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</si>
  <si>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</si>
  <si>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</si>
  <si>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</si>
  <si>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</si>
  <si>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</si>
  <si>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</si>
  <si>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</si>
  <si>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</si>
  <si>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</si>
  <si>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</si>
  <si>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</si>
  <si>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</si>
  <si>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</si>
  <si>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</si>
  <si>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</si>
  <si>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</si>
  <si>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</si>
  <si>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</si>
  <si>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</si>
  <si>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</si>
  <si>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</si>
  <si>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</si>
  <si>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</si>
  <si>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</si>
  <si>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</si>
  <si>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</si>
  <si>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</si>
  <si>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</si>
  <si>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</si>
  <si>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</si>
  <si>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</si>
  <si>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</si>
  <si>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</si>
  <si>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</si>
  <si>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</si>
  <si>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</si>
  <si>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</si>
  <si>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</si>
  <si>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</si>
  <si>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</si>
  <si>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</si>
  <si>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</si>
  <si>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</si>
  <si>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</si>
  <si>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</si>
  <si>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</si>
  <si>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</si>
  <si>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</si>
  <si>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</si>
  <si>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</si>
  <si>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</si>
  <si>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</si>
  <si>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</si>
  <si>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</si>
  <si>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</si>
  <si>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</si>
  <si>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</si>
  <si>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</si>
  <si>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</si>
  <si>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</si>
  <si>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</si>
  <si>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</si>
  <si>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</si>
  <si>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</si>
  <si>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</si>
  <si>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</si>
  <si>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</si>
  <si>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</si>
  <si>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</si>
  <si>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</si>
  <si>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</si>
  <si>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</si>
  <si>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</si>
  <si>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</si>
  <si>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</si>
  <si>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</si>
  <si>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</si>
  <si>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</si>
  <si>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</si>
  <si>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</si>
  <si>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</si>
  <si>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</si>
  <si>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</si>
  <si>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</si>
  <si>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</si>
  <si>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</si>
  <si>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</si>
  <si>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</si>
  <si>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</si>
  <si>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</si>
  <si>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</si>
  <si>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</si>
  <si>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</si>
  <si>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</si>
  <si>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</si>
  <si>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</si>
  <si>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</si>
  <si>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</si>
  <si>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</si>
  <si>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</si>
  <si>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</si>
  <si>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</si>
  <si>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</si>
  <si>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</si>
  <si>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</si>
  <si>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</si>
  <si>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</si>
  <si>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</si>
  <si>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</si>
  <si>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</si>
  <si>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</si>
  <si>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</si>
  <si>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</si>
  <si>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</si>
  <si>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</si>
  <si>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</si>
  <si>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</si>
  <si>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</si>
  <si>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</si>
  <si>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</si>
  <si>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</si>
  <si>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</si>
  <si>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</si>
  <si>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</si>
  <si>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</si>
  <si>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</si>
  <si>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</si>
  <si>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</si>
  <si>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</si>
  <si>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</si>
  <si>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</si>
  <si>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</si>
  <si>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</si>
  <si>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</si>
  <si>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</si>
  <si>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</si>
  <si>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</si>
  <si>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</si>
  <si>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</si>
  <si>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</si>
  <si>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</si>
  <si>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</si>
  <si>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</si>
  <si>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</si>
  <si>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</si>
  <si>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</si>
  <si>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</si>
  <si>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</si>
  <si>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</si>
  <si>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</si>
  <si>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</si>
  <si>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</si>
  <si>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</si>
  <si>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</si>
  <si>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</si>
  <si>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</si>
  <si>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</si>
  <si>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</si>
  <si>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</si>
  <si>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</si>
  <si>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</si>
  <si>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</si>
  <si>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</si>
  <si>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</si>
  <si>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</si>
  <si>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</si>
  <si>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</si>
  <si>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</si>
  <si>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</si>
  <si>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</si>
  <si>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</si>
  <si>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</si>
  <si>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</si>
  <si>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</si>
  <si>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</si>
  <si>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</si>
  <si>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</si>
  <si>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</si>
  <si>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</si>
  <si>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</si>
  <si>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</si>
  <si>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</si>
  <si>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</si>
  <si>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</si>
  <si>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</si>
  <si>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</si>
  <si>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</si>
  <si>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</si>
  <si>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</si>
  <si>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</si>
  <si>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</si>
  <si>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</si>
  <si>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</si>
  <si>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</si>
  <si>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</si>
  <si>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</si>
  <si>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</si>
  <si>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</si>
  <si>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</si>
  <si>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</si>
  <si>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</si>
  <si>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</si>
  <si>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</si>
  <si>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</si>
  <si>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</si>
  <si>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</si>
  <si>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</si>
  <si>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</si>
  <si>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</si>
  <si>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</si>
  <si>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</si>
  <si>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</si>
  <si>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</si>
  <si>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</si>
  <si>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</si>
  <si>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</si>
  <si>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</si>
  <si>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</si>
  <si>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</si>
  <si>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</si>
  <si>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</si>
  <si>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</si>
  <si>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</si>
  <si>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</si>
  <si>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</si>
  <si>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</si>
  <si>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</si>
  <si>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</si>
  <si>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</si>
  <si>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</si>
  <si>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</si>
  <si>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</si>
  <si>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</si>
  <si>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</si>
  <si>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</si>
  <si>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</si>
  <si>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</si>
  <si>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</si>
  <si>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</si>
  <si>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</si>
  <si>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</si>
  <si>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</si>
  <si>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</si>
  <si>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</si>
  <si>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</si>
  <si>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</si>
  <si>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</si>
  <si>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</si>
  <si>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</si>
  <si>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</si>
  <si>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</si>
  <si>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</si>
  <si>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</si>
  <si>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</si>
  <si>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</si>
  <si>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</si>
  <si>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</si>
  <si>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</si>
  <si>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</si>
  <si>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</si>
  <si>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</si>
  <si>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</si>
  <si>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</si>
  <si>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</si>
  <si>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</si>
  <si>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</si>
  <si>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</si>
  <si>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</si>
  <si>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</si>
  <si>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</si>
  <si>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</si>
  <si>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</si>
  <si>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</si>
  <si>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</si>
  <si>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</si>
  <si>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</si>
  <si>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</si>
  <si>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</si>
  <si>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</si>
  <si>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</si>
  <si>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</si>
  <si>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</si>
  <si>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</si>
  <si>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</si>
  <si>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</si>
  <si>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</si>
  <si>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</si>
  <si>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</si>
  <si>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</si>
  <si>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</si>
  <si>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</si>
  <si>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</si>
  <si>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</si>
  <si>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</si>
  <si>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</si>
  <si>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</si>
  <si>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</si>
  <si>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</si>
  <si>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</si>
  <si>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</si>
  <si>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</si>
  <si>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</si>
  <si>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</si>
  <si>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</si>
  <si>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</si>
  <si>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</si>
  <si>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</si>
  <si>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</si>
  <si>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</si>
  <si>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</si>
  <si>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</si>
  <si>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</si>
  <si>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</si>
  <si>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</si>
  <si>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</si>
  <si>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</si>
  <si>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</si>
  <si>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</si>
  <si>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</si>
  <si>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</si>
  <si>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</si>
  <si>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</si>
  <si>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</si>
  <si>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</si>
  <si>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</si>
  <si>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</si>
  <si>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</si>
  <si>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</si>
  <si>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</si>
  <si>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</si>
  <si>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</si>
  <si>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</si>
  <si>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</si>
  <si>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</si>
  <si>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</si>
  <si>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</si>
  <si>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</si>
  <si>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</si>
  <si>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</si>
  <si>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</si>
  <si>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</si>
  <si>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</si>
  <si>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</si>
  <si>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</si>
  <si>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</si>
  <si>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</si>
  <si>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</si>
  <si>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</si>
  <si>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</si>
  <si>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</si>
  <si>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</si>
  <si>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</si>
  <si>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</si>
  <si>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</si>
  <si>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</si>
  <si>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</si>
  <si>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</si>
  <si>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</si>
  <si>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</si>
  <si>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</si>
  <si>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</si>
  <si>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</si>
  <si>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</si>
  <si>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</si>
  <si>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</si>
  <si>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</si>
  <si>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</si>
  <si>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</si>
  <si>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</si>
  <si>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</si>
  <si>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</si>
  <si>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</si>
  <si>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</si>
  <si>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</si>
  <si>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</si>
  <si>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</si>
  <si>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</si>
  <si>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</si>
  <si>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</si>
  <si>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</si>
  <si>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</si>
  <si>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</si>
  <si>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</si>
  <si>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</si>
  <si>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</si>
  <si>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</si>
  <si>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</si>
  <si>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</si>
  <si>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</si>
  <si>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</si>
  <si>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</si>
  <si>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</si>
  <si>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</si>
  <si>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</si>
  <si>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</si>
  <si>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</si>
  <si>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</si>
  <si>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</si>
  <si>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</si>
  <si>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</si>
  <si>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</si>
  <si>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</si>
  <si>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</si>
  <si>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</si>
  <si>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</si>
  <si>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</si>
  <si>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</si>
  <si>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</si>
  <si>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</si>
  <si>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</si>
  <si>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</si>
  <si>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</si>
  <si>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</si>
  <si>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</si>
  <si>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</si>
  <si>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</si>
  <si>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</si>
  <si>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</si>
  <si>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</si>
  <si>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</si>
  <si>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</si>
  <si>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</si>
  <si>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</si>
  <si>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</si>
  <si>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</si>
  <si>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</si>
  <si>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</si>
  <si>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</si>
  <si>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</si>
  <si>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</si>
  <si>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</si>
  <si>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</si>
  <si>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</si>
  <si>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</si>
  <si>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</si>
  <si>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</si>
  <si>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</si>
  <si>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</si>
  <si>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</si>
  <si>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</si>
  <si>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</si>
  <si>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</si>
  <si>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</si>
  <si>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</si>
  <si>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</si>
  <si>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</si>
  <si>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</si>
  <si>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</si>
  <si>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</si>
  <si>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</si>
  <si>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</si>
  <si>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</si>
  <si>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</si>
  <si>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</si>
  <si>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</si>
  <si>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</si>
  <si>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</si>
  <si>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</si>
  <si>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</si>
  <si>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</si>
  <si>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</si>
  <si>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</si>
  <si>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</si>
  <si>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</si>
  <si>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</si>
  <si>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</si>
  <si>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</si>
  <si>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</si>
  <si>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</si>
  <si>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</si>
  <si>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</si>
  <si>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</si>
  <si>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</si>
  <si>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</si>
  <si>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</si>
  <si>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</si>
  <si>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</si>
  <si>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</si>
  <si>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</si>
  <si>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</si>
  <si>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</si>
  <si>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</si>
  <si>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</si>
  <si>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</si>
  <si>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</si>
  <si>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</si>
  <si>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</si>
  <si>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</si>
  <si>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</si>
  <si>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</si>
  <si>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</si>
  <si>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</si>
  <si>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</si>
  <si>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</si>
  <si>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</si>
  <si>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</si>
  <si>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</si>
  <si>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</si>
  <si>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</si>
  <si>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</si>
  <si>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</si>
  <si>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</si>
  <si>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</si>
  <si>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</si>
  <si>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</si>
  <si>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</si>
  <si>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</si>
  <si>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</si>
  <si>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</si>
  <si>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</si>
  <si>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</si>
  <si>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</si>
  <si>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</si>
  <si>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</si>
  <si>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</si>
  <si>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</si>
  <si>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</si>
  <si>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</si>
  <si>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</si>
  <si>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</si>
  <si>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</si>
  <si>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</si>
  <si>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</si>
  <si>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</si>
  <si>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</si>
  <si>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</si>
  <si>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</si>
  <si>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</si>
  <si>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</si>
  <si>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</si>
  <si>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</si>
  <si>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</si>
  <si>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</si>
  <si>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</si>
  <si>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</si>
  <si>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</si>
  <si>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</si>
  <si>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</si>
  <si>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</si>
  <si>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</si>
  <si>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</si>
  <si>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</si>
  <si>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</si>
  <si>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</si>
  <si>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</si>
  <si>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</si>
  <si>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</si>
  <si>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</si>
  <si>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</si>
  <si>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</si>
  <si>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</si>
  <si>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</si>
  <si>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</si>
  <si>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</si>
  <si>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</si>
  <si>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</si>
  <si>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</si>
  <si>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</si>
  <si>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</si>
  <si>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</si>
  <si>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</si>
  <si>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</si>
  <si>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</si>
  <si>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</si>
  <si>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</si>
  <si>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</si>
  <si>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</si>
  <si>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</si>
  <si>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</si>
  <si>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</si>
  <si>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</si>
  <si>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</si>
  <si>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</si>
  <si>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</si>
  <si>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</si>
  <si>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</si>
  <si>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</si>
  <si>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</si>
  <si>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</si>
  <si>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</si>
  <si>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</si>
  <si>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</si>
  <si>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</si>
  <si>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</si>
  <si>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</si>
  <si>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</si>
  <si>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</si>
  <si>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</si>
  <si>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</si>
  <si>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</si>
  <si>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</si>
  <si>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</si>
  <si>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</si>
  <si>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</si>
  <si>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</si>
  <si>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</si>
  <si>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</si>
  <si>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</si>
  <si>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</si>
  <si>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</si>
  <si>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</si>
  <si>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</si>
  <si>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</si>
  <si>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</si>
  <si>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</si>
  <si>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</si>
  <si>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</si>
  <si>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</si>
  <si>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</si>
  <si>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</si>
  <si>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</si>
  <si>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</si>
  <si>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</si>
  <si>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</si>
  <si>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</si>
  <si>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</si>
  <si>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</si>
  <si>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</si>
  <si>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</si>
  <si>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</si>
  <si>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</si>
  <si>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</si>
  <si>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</si>
  <si>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</si>
  <si>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</si>
  <si>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</si>
  <si>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</si>
  <si>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</si>
  <si>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</si>
  <si>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</si>
  <si>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</si>
  <si>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</si>
  <si>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</si>
  <si>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</si>
  <si>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</si>
  <si>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</si>
  <si>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</si>
  <si>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</si>
  <si>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</si>
  <si>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</si>
  <si>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</si>
  <si>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</si>
  <si>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</si>
  <si>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</si>
  <si>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</si>
  <si>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</si>
  <si>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</si>
  <si>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</si>
  <si>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</si>
  <si>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</si>
  <si>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</si>
  <si>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</si>
  <si>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</si>
  <si>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</si>
  <si>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</si>
  <si>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</si>
  <si>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</si>
  <si>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</si>
  <si>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</si>
  <si>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</si>
  <si>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</si>
  <si>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</si>
  <si>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</si>
  <si>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</si>
  <si>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</si>
  <si>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</si>
  <si>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</si>
  <si>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</si>
  <si>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</si>
  <si>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</si>
  <si>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</si>
  <si>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</si>
  <si>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</si>
  <si>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</si>
  <si>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</si>
  <si>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</si>
  <si>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</si>
  <si>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</si>
  <si>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</si>
  <si>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</si>
  <si>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</si>
  <si>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</si>
  <si>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</si>
  <si>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</si>
  <si>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</si>
  <si>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</si>
  <si>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</si>
  <si>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</si>
  <si>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</si>
  <si>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</si>
  <si>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</si>
  <si>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</si>
  <si>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</si>
  <si>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</si>
  <si>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</si>
  <si>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</si>
  <si>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</si>
  <si>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</si>
  <si>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</si>
  <si>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</si>
  <si>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</si>
  <si>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</si>
  <si>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</si>
  <si>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</si>
  <si>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</si>
  <si>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</si>
  <si>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</si>
  <si>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</si>
  <si>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</si>
  <si>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</si>
  <si>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</si>
  <si>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</si>
  <si>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</si>
  <si>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</si>
  <si>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</si>
  <si>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</si>
  <si>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</si>
  <si>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</si>
  <si>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</si>
  <si>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</si>
  <si>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</si>
  <si>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</si>
  <si>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</si>
  <si>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</si>
  <si>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</si>
  <si>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</si>
  <si>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</si>
  <si>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</si>
  <si>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</si>
  <si>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</si>
  <si>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</si>
  <si>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</si>
  <si>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</si>
  <si>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</si>
  <si>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</si>
  <si>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</si>
  <si>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</si>
  <si>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</si>
  <si>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</si>
  <si>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</si>
  <si>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</si>
  <si>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</si>
  <si>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</si>
  <si>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</si>
  <si>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</si>
  <si>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</si>
  <si>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</si>
  <si>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</si>
  <si>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</si>
  <si>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</si>
  <si>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</si>
  <si>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</si>
  <si>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</si>
  <si>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</si>
  <si>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</si>
  <si>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</si>
  <si>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</si>
  <si>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</si>
  <si>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</si>
  <si>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</si>
  <si>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</si>
  <si>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</si>
  <si>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</si>
  <si>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</si>
  <si>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</si>
  <si>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</si>
  <si>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</si>
  <si>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</si>
  <si>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</si>
  <si>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</si>
  <si>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</si>
  <si>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</si>
  <si>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</si>
  <si>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</si>
  <si>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</si>
  <si>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</si>
  <si>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</si>
  <si>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</si>
  <si>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</si>
  <si>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</si>
  <si>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</si>
  <si>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</si>
  <si>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</si>
  <si>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</si>
  <si>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</si>
  <si>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</si>
  <si>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</si>
  <si>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</si>
  <si>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</si>
  <si>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</si>
  <si>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</si>
  <si>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</si>
  <si>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</si>
  <si>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</si>
  <si>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</si>
  <si>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</si>
  <si>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</si>
  <si>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</si>
  <si>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</si>
  <si>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</si>
  <si>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</si>
  <si>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</si>
  <si>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</si>
  <si>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</si>
  <si>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</si>
  <si>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</si>
  <si>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</si>
  <si>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</si>
  <si>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</si>
  <si>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</si>
  <si>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</si>
  <si>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</si>
  <si>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</si>
  <si>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</si>
  <si>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</si>
  <si>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</si>
  <si>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</si>
  <si>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</si>
  <si>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</si>
  <si>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</si>
  <si>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</si>
  <si>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</si>
  <si>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</si>
  <si>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</si>
  <si>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</si>
  <si>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</si>
  <si>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</si>
  <si>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</si>
  <si>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</si>
  <si>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</si>
  <si>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</si>
  <si>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</si>
  <si>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</si>
  <si>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</si>
  <si>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</si>
  <si>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</si>
  <si>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</si>
  <si>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</si>
  <si>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</si>
  <si>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</si>
  <si>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</si>
  <si>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</si>
  <si>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</si>
  <si>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</si>
  <si>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</si>
  <si>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</si>
  <si>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</si>
  <si>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</si>
  <si>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</si>
  <si>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</si>
  <si>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</si>
  <si>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</si>
  <si>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</si>
  <si>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</si>
  <si>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</si>
  <si>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</si>
  <si>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</si>
  <si>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</si>
  <si>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</si>
  <si>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</si>
  <si>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</si>
  <si>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</si>
  <si>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</si>
  <si>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</si>
  <si>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</si>
  <si>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</si>
  <si>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</si>
  <si>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</si>
  <si>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</si>
  <si>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</si>
  <si>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</si>
  <si>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</si>
  <si>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</si>
  <si>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</si>
  <si>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</si>
  <si>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</si>
  <si>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</si>
  <si>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</si>
  <si>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</si>
  <si>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</si>
  <si>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</si>
  <si>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</si>
  <si>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</si>
  <si>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</si>
  <si>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</si>
  <si>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</si>
  <si>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</si>
  <si>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</si>
  <si>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</si>
  <si>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</si>
  <si>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</si>
  <si>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</si>
  <si>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</si>
  <si>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</si>
  <si>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</si>
  <si>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</si>
  <si>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</si>
  <si>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</si>
  <si>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</si>
  <si>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</si>
  <si>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</si>
  <si>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</si>
  <si>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</si>
  <si>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</si>
  <si>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</si>
  <si>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</si>
  <si>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</si>
  <si>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</si>
  <si>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</si>
  <si>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</si>
  <si>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</si>
  <si>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</si>
  <si>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</si>
  <si>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</si>
  <si>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</si>
  <si>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</si>
  <si>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</si>
  <si>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</si>
  <si>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</si>
  <si>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</si>
  <si>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</si>
  <si>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</si>
  <si>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</si>
  <si>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</si>
  <si>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</si>
  <si>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</si>
  <si>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</si>
  <si>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</si>
  <si>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</si>
  <si>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</si>
  <si>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</si>
  <si>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</si>
  <si>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</si>
  <si>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</si>
  <si>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</si>
  <si>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</si>
  <si>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</si>
  <si>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</si>
  <si>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</si>
  <si>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</si>
  <si>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</si>
  <si>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</si>
  <si>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</si>
  <si>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</si>
  <si>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</si>
  <si>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</si>
  <si>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</si>
  <si>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</si>
  <si>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</si>
  <si>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</si>
  <si>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</si>
  <si>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</si>
  <si>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</si>
  <si>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</si>
  <si>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</si>
  <si>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</si>
  <si>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</si>
  <si>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</si>
  <si>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</si>
  <si>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</si>
  <si>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</si>
  <si>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</si>
  <si>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</si>
  <si>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</si>
  <si>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</si>
  <si>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</si>
  <si>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</si>
  <si>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</si>
  <si>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</si>
  <si>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</si>
  <si>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</si>
  <si>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</si>
  <si>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</si>
  <si>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</si>
  <si>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</si>
  <si>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</si>
  <si>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</si>
  <si>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</si>
  <si>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</si>
  <si>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</si>
  <si>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</si>
  <si>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</si>
  <si>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</si>
  <si>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</si>
  <si>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</si>
  <si>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</si>
  <si>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</si>
  <si>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</si>
  <si>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</si>
  <si>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</si>
  <si>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</si>
  <si>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</si>
  <si>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</si>
  <si>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</si>
  <si>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</si>
  <si>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</si>
  <si>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</si>
  <si>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</si>
  <si>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</si>
  <si>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</si>
  <si>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</si>
  <si>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</si>
  <si>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</si>
  <si>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</si>
  <si>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</si>
  <si>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</si>
  <si>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</si>
  <si>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</si>
  <si>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</si>
  <si>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</si>
  <si>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</si>
  <si>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</si>
  <si>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</si>
  <si>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</si>
  <si>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</si>
  <si>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</si>
  <si>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</si>
  <si>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</si>
  <si>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</si>
  <si>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</si>
  <si>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</si>
  <si>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</si>
  <si>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</si>
  <si>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</si>
  <si>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</si>
  <si>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</si>
  <si>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</si>
  <si>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</si>
  <si>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</si>
  <si>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</si>
  <si>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</si>
  <si>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</si>
  <si>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</si>
  <si>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</si>
  <si>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</si>
  <si>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</si>
  <si>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</si>
  <si>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</si>
  <si>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</si>
  <si>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</si>
  <si>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</si>
  <si>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</si>
  <si>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</si>
  <si>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</si>
  <si>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</si>
  <si>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</si>
  <si>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</si>
  <si>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</si>
  <si>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</si>
  <si>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</si>
  <si>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</si>
  <si>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</si>
  <si>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</si>
  <si>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</si>
  <si>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</si>
  <si>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</si>
  <si>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</si>
  <si>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</si>
  <si>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</si>
  <si>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</si>
  <si>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</si>
  <si>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</si>
  <si>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</si>
  <si>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</si>
  <si>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</si>
  <si>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</si>
  <si>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</si>
  <si>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</si>
  <si>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</si>
  <si>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</si>
  <si>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</si>
  <si>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</si>
  <si>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</si>
  <si>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</si>
  <si>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</si>
  <si>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</si>
  <si>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</si>
  <si>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</si>
  <si>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</si>
  <si>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</si>
  <si>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</si>
  <si>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</si>
  <si>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</si>
  <si>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</si>
  <si>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</si>
  <si>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</si>
  <si>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</si>
  <si>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</si>
  <si>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</si>
  <si>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</si>
  <si>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</si>
  <si>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</si>
  <si>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</si>
  <si>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</si>
  <si>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</si>
  <si>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</si>
  <si>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</si>
  <si>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</si>
  <si>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</si>
  <si>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</si>
  <si>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</si>
  <si>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</si>
  <si>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</si>
  <si>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</si>
  <si>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</si>
  <si>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</si>
  <si>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</si>
  <si>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</si>
  <si>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</si>
  <si>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</si>
  <si>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</si>
  <si>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</si>
  <si>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</si>
  <si>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</si>
  <si>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</si>
  <si>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</si>
  <si>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</si>
  <si>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</si>
  <si>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</si>
  <si>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</si>
  <si>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</si>
  <si>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</si>
  <si>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</si>
  <si>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</si>
  <si>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</si>
  <si>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</si>
  <si>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</si>
  <si>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</si>
  <si>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</si>
  <si>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</si>
  <si>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</si>
  <si>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</si>
  <si>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</si>
  <si>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</si>
  <si>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</si>
  <si>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</si>
  <si>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</si>
  <si>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</si>
  <si>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</si>
  <si>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</si>
  <si>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</si>
  <si>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</si>
  <si>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</si>
  <si>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</si>
  <si>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</si>
  <si>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</si>
  <si>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</si>
  <si>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</si>
  <si>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</si>
  <si>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</si>
  <si>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</si>
  <si>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</si>
  <si>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</si>
  <si>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</si>
  <si>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</si>
  <si>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</si>
  <si>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</si>
  <si>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</si>
  <si>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</si>
  <si>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</si>
  <si>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</si>
  <si>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</si>
  <si>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</si>
  <si>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</si>
  <si>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</si>
  <si>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</si>
  <si>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</si>
  <si>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</si>
  <si>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</si>
  <si>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</si>
  <si>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</si>
  <si>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</si>
  <si>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</si>
  <si>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</si>
  <si>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</si>
  <si>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</si>
  <si>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</si>
  <si>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</si>
  <si>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</si>
  <si>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</si>
  <si>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</si>
  <si>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</si>
  <si>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</si>
  <si>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</si>
  <si>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</si>
  <si>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</si>
  <si>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</si>
  <si>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</si>
  <si>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</si>
  <si>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</si>
  <si>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</si>
  <si>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</si>
  <si>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</si>
  <si>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</si>
  <si>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</si>
  <si>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</si>
  <si>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</si>
  <si>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</si>
  <si>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</si>
  <si>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</si>
  <si>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</si>
  <si>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</si>
  <si>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</si>
  <si>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</si>
  <si>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</si>
  <si>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</si>
  <si>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</si>
  <si>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</si>
  <si>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</si>
  <si>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</si>
  <si>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</si>
  <si>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</si>
  <si>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</si>
  <si>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</si>
  <si>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</si>
  <si>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</si>
  <si>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</si>
  <si>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</si>
  <si>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</si>
  <si>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</si>
  <si>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</si>
  <si>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</si>
  <si>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</si>
  <si>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</si>
  <si>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</si>
  <si>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</si>
  <si>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</si>
  <si>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</si>
  <si>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</si>
  <si>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</si>
  <si>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</si>
  <si>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</si>
  <si>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</si>
  <si>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</si>
  <si>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</si>
  <si>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</si>
  <si>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</si>
  <si>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</si>
  <si>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</si>
  <si>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</si>
  <si>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</si>
  <si>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</si>
  <si>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</si>
  <si>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</si>
  <si>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</si>
  <si>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</si>
  <si>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</si>
  <si>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</si>
  <si>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</si>
  <si>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</si>
  <si>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</si>
  <si>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</si>
  <si>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</si>
  <si>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</si>
  <si>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</si>
  <si>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</si>
  <si>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</si>
  <si>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</si>
  <si>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</si>
  <si>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</si>
  <si>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</si>
  <si>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</si>
  <si>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</si>
  <si>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</si>
  <si>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</si>
  <si>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</si>
  <si>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</si>
  <si>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</si>
  <si>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</si>
  <si>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</si>
  <si>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</si>
  <si>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</si>
  <si>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</si>
  <si>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</si>
  <si>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</si>
  <si>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</si>
  <si>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</si>
  <si>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</si>
  <si>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</si>
  <si>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</si>
  <si>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</si>
  <si>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</si>
  <si>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</si>
  <si>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</si>
  <si>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</si>
  <si>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</si>
  <si>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</si>
  <si>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</si>
  <si>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</si>
  <si>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</si>
  <si>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</si>
  <si>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</si>
  <si>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</si>
  <si>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</si>
  <si>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</si>
  <si>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</si>
  <si>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</si>
  <si>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</si>
  <si>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</si>
  <si>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</si>
  <si>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</si>
  <si>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</si>
  <si>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</si>
  <si>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</si>
  <si>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</si>
  <si>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</si>
  <si>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</si>
  <si>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</si>
  <si>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</si>
  <si>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</si>
  <si>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</si>
  <si>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</si>
  <si>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</si>
  <si>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</si>
  <si>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</si>
  <si>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</si>
  <si>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</si>
  <si>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</si>
  <si>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</si>
  <si>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</si>
  <si>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</si>
  <si>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</si>
  <si>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</si>
  <si>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</si>
  <si>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</si>
  <si>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</si>
  <si>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</si>
  <si>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</si>
  <si>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</si>
  <si>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</si>
  <si>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</si>
  <si>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</si>
  <si>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</si>
  <si>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</si>
  <si>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</si>
  <si>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</si>
  <si>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</si>
  <si>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</si>
  <si>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</si>
  <si>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</si>
  <si>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</si>
  <si>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</si>
  <si>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</si>
  <si>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</si>
  <si>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</si>
  <si>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</si>
  <si>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</si>
  <si>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</si>
  <si>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</si>
  <si>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</si>
  <si>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</si>
  <si>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</si>
  <si>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</si>
  <si>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</si>
  <si>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</si>
  <si>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</si>
  <si>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</si>
  <si>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</si>
  <si>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</si>
  <si>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</si>
  <si>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</si>
  <si>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</si>
  <si>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</si>
  <si>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</si>
  <si>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</si>
  <si>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</si>
  <si>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</si>
  <si>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</si>
  <si>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</si>
  <si>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</si>
  <si>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</si>
  <si>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</si>
  <si>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</si>
  <si>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</si>
  <si>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</si>
  <si>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</si>
  <si>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</si>
  <si>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</si>
  <si>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</si>
  <si>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</si>
  <si>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</si>
  <si>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</si>
  <si>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</si>
  <si>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</si>
  <si>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</si>
  <si>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</si>
  <si>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</si>
  <si>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</si>
  <si>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</si>
  <si>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</si>
  <si>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</si>
  <si>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</si>
  <si>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</si>
  <si>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</si>
  <si>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</si>
  <si>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</si>
  <si>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</si>
  <si>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</si>
  <si>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</si>
  <si>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</si>
  <si>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</si>
  <si>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</si>
  <si>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</si>
  <si>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</si>
  <si>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</si>
  <si>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</si>
  <si>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</si>
  <si>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</si>
  <si>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</si>
  <si>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</si>
  <si>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</si>
  <si>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</si>
  <si>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</si>
  <si>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</si>
  <si>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</si>
  <si>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</si>
  <si>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</si>
  <si>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</si>
  <si>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</si>
  <si>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</si>
  <si>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</si>
  <si>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</si>
  <si>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</si>
  <si>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</si>
  <si>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</si>
  <si>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</si>
  <si>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</si>
  <si>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</si>
  <si>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</si>
  <si>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</si>
  <si>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</si>
  <si>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</si>
  <si>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</si>
  <si>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</si>
  <si>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</si>
  <si>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</si>
  <si>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</si>
  <si>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</si>
  <si>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</si>
  <si>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</si>
  <si>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</si>
  <si>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</si>
  <si>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</si>
  <si>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</si>
  <si>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</si>
  <si>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</si>
  <si>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</si>
  <si>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</si>
  <si>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</si>
  <si>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</si>
  <si>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</si>
  <si>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</si>
  <si>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</si>
  <si>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</si>
  <si>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</si>
  <si>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</si>
  <si>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</si>
  <si>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</si>
  <si>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</si>
  <si>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</si>
  <si>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</si>
  <si>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</si>
  <si>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</si>
  <si>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</si>
  <si>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</si>
  <si>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</si>
  <si>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</si>
  <si>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</si>
  <si>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</si>
  <si>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</si>
  <si>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</si>
  <si>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</si>
  <si>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</si>
  <si>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</si>
  <si>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</si>
  <si>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</si>
  <si>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</si>
  <si>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</si>
  <si>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</si>
  <si>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</si>
  <si>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</si>
  <si>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</si>
  <si>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</si>
  <si>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</si>
  <si>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</si>
  <si>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</si>
  <si>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</si>
  <si>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</si>
  <si>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</si>
  <si>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</si>
  <si>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</si>
  <si>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</si>
  <si>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</si>
  <si>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</si>
  <si>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</si>
  <si>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</si>
  <si>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</si>
  <si>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</si>
  <si>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</si>
  <si>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</si>
  <si>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</si>
  <si>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</si>
  <si>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</si>
  <si>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</si>
  <si>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</si>
  <si>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</si>
  <si>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</si>
  <si>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</si>
  <si>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</si>
  <si>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</si>
  <si>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</si>
  <si>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</si>
  <si>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</si>
  <si>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</si>
  <si>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</si>
  <si>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</si>
  <si>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</si>
  <si>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</si>
  <si>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</si>
  <si>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</si>
  <si>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</si>
  <si>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</si>
  <si>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</si>
  <si>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</si>
  <si>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</si>
  <si>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</si>
  <si>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</si>
  <si>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</si>
  <si>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</si>
  <si>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</si>
  <si>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</si>
  <si>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</si>
  <si>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</si>
  <si>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</si>
  <si>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</si>
  <si>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</si>
  <si>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</si>
  <si>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</si>
  <si>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</si>
  <si>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</si>
  <si>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</si>
  <si>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</si>
  <si>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</si>
  <si>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</si>
  <si>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</si>
  <si>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</si>
  <si>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</si>
  <si>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</si>
  <si>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</si>
  <si>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</si>
  <si>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</si>
  <si>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</si>
  <si>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</si>
  <si>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</si>
  <si>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</si>
  <si>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</si>
  <si>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</si>
  <si>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</si>
  <si>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</si>
  <si>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</si>
  <si>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</si>
  <si>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</si>
  <si>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</si>
  <si>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</si>
  <si>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</si>
  <si>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</si>
  <si>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</si>
  <si>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</si>
  <si>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</si>
  <si>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</si>
  <si>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</si>
  <si>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</si>
  <si>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</si>
  <si>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</si>
  <si>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</si>
  <si>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</si>
  <si>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</si>
  <si>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</si>
  <si>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</si>
  <si>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</si>
  <si>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</si>
  <si>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</si>
  <si>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</si>
  <si>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</si>
  <si>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</si>
  <si>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</si>
  <si>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</si>
  <si>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</si>
  <si>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</si>
  <si>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</si>
  <si>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</si>
  <si>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</si>
  <si>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</si>
  <si>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</si>
  <si>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</si>
  <si>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</si>
  <si>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</si>
  <si>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</si>
  <si>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</si>
  <si>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</si>
  <si>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</si>
  <si>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</si>
  <si>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</si>
  <si>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</si>
  <si>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</si>
  <si>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</si>
  <si>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</si>
  <si>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</si>
  <si>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</si>
  <si>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</si>
  <si>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</si>
  <si>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</si>
  <si>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</si>
  <si>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</si>
  <si>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</si>
  <si>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</si>
  <si>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</si>
  <si>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</si>
  <si>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</si>
  <si>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</si>
  <si>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</si>
  <si>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</si>
  <si>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</si>
  <si>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</si>
  <si>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</si>
  <si>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</si>
  <si>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</si>
  <si>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</si>
  <si>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</si>
  <si>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</si>
  <si>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</si>
  <si>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</si>
  <si>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</si>
  <si>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</si>
  <si>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</si>
  <si>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</si>
  <si>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</si>
  <si>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</si>
  <si>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</si>
  <si>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</si>
  <si>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</si>
  <si>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</si>
  <si>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</si>
  <si>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</si>
  <si>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</si>
  <si>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</si>
  <si>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</si>
  <si>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</si>
  <si>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</si>
  <si>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</si>
  <si>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</si>
  <si>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</si>
  <si>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</si>
  <si>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</si>
  <si>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</si>
  <si>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</si>
  <si>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</si>
  <si>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</si>
  <si>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</si>
  <si>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</si>
  <si>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</si>
  <si>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</si>
  <si>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</si>
  <si>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</si>
  <si>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</si>
  <si>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</si>
  <si>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</si>
  <si>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</si>
  <si>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</si>
  <si>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</si>
  <si>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</si>
  <si>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</si>
  <si>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</si>
  <si>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</si>
  <si>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</si>
  <si>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</si>
  <si>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</si>
  <si>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</si>
  <si>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</si>
  <si>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</si>
  <si>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</si>
  <si>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</si>
  <si>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</si>
  <si>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</si>
  <si>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</si>
  <si>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</si>
  <si>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</si>
  <si>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</si>
  <si>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</si>
  <si>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</si>
  <si>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</si>
  <si>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</si>
  <si>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</si>
  <si>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</si>
  <si>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</si>
  <si>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</si>
  <si>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</si>
  <si>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</si>
  <si>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</si>
  <si>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</si>
  <si>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</si>
  <si>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</si>
  <si>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</si>
  <si>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</si>
  <si>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</si>
  <si>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</si>
  <si>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</si>
  <si>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</si>
  <si>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</si>
  <si>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</si>
  <si>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</si>
  <si>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</si>
  <si>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</si>
  <si>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</si>
  <si>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</si>
  <si>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</si>
  <si>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</si>
  <si>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</si>
  <si>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</si>
  <si>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</si>
  <si>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</si>
  <si>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</si>
  <si>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</si>
  <si>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</si>
  <si>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</si>
  <si>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</si>
  <si>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</si>
  <si>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</si>
  <si>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</si>
  <si>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</si>
  <si>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</si>
  <si>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</si>
  <si>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</si>
  <si>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</si>
  <si>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</si>
  <si>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</si>
  <si>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</si>
  <si>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</si>
  <si>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</si>
  <si>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</si>
  <si>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</si>
  <si>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</si>
  <si>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</si>
  <si>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</si>
  <si>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</si>
  <si>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</si>
  <si>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</si>
  <si>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</si>
  <si>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</si>
  <si>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</si>
  <si>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</si>
  <si>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</si>
  <si>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</si>
  <si>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</si>
  <si>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</si>
  <si>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</si>
  <si>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</si>
  <si>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</si>
  <si>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</si>
  <si>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</si>
  <si>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</si>
  <si>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</si>
  <si>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</si>
  <si>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</si>
  <si>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</si>
  <si>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</si>
  <si>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</si>
  <si>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</si>
  <si>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</si>
  <si>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</si>
  <si>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</si>
  <si>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</si>
  <si>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</si>
  <si>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</si>
  <si>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</si>
  <si>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</si>
  <si>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</si>
  <si>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</si>
  <si>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</si>
  <si>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</si>
  <si>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</si>
  <si>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</si>
  <si>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</si>
  <si>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</si>
  <si>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</si>
  <si>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</si>
  <si>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</si>
  <si>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</si>
  <si>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</si>
  <si>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</si>
  <si>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</si>
  <si>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</si>
  <si>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</si>
  <si>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</si>
  <si>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</si>
  <si>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</si>
  <si>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</si>
  <si>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</si>
  <si>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</si>
  <si>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</si>
  <si>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</si>
  <si>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</si>
  <si>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</si>
  <si>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</si>
  <si>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</si>
  <si>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</si>
  <si>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</si>
  <si>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</si>
  <si>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</si>
  <si>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</si>
  <si>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</si>
  <si>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</si>
  <si>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</si>
  <si>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</si>
  <si>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</si>
  <si>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</si>
  <si>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</si>
  <si>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</si>
  <si>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</si>
  <si>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</si>
  <si>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</si>
  <si>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</si>
  <si>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</si>
  <si>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</si>
  <si>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</si>
  <si>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</si>
  <si>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</si>
  <si>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</si>
  <si>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</si>
  <si>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</si>
  <si>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</si>
  <si>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</si>
  <si>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</si>
  <si>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</si>
  <si>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</si>
  <si>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</si>
  <si>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</si>
  <si>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</si>
  <si>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</si>
  <si>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</si>
  <si>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</si>
  <si>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</si>
  <si>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</si>
  <si>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</si>
  <si>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</si>
  <si>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</si>
  <si>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</si>
  <si>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</si>
  <si>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</si>
  <si>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</si>
  <si>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</si>
  <si>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</si>
  <si>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</si>
  <si>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</si>
  <si>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</si>
  <si>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</si>
  <si>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</si>
  <si>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</si>
  <si>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</si>
  <si>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</si>
  <si>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</si>
  <si>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</si>
  <si>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</si>
  <si>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</si>
  <si>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</si>
  <si>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</si>
  <si>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</si>
  <si>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</si>
  <si>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</si>
  <si>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</si>
  <si>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</si>
  <si>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</si>
  <si>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</si>
  <si>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</si>
  <si>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</si>
  <si>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</si>
  <si>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</si>
  <si>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</si>
  <si>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</si>
  <si>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</si>
  <si>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</si>
  <si>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</si>
  <si>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</si>
  <si>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</si>
  <si>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</si>
  <si>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</si>
  <si>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</si>
  <si>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</si>
  <si>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</si>
  <si>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</si>
  <si>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</si>
  <si>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</si>
  <si>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</si>
  <si>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</si>
  <si>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</si>
  <si>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</si>
  <si>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</si>
  <si>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</si>
  <si>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</si>
  <si>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</si>
  <si>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</si>
  <si>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</si>
  <si>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</si>
  <si>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</si>
  <si>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</si>
  <si>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</si>
  <si>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</si>
  <si>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</si>
  <si>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</si>
  <si>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</si>
  <si>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</si>
  <si>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</si>
  <si>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</si>
  <si>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</si>
  <si>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</si>
  <si>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</si>
  <si>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</si>
  <si>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</si>
  <si>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</si>
  <si>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</si>
  <si>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</si>
  <si>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</si>
  <si>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</si>
  <si>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</si>
  <si>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</si>
  <si>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</si>
  <si>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</si>
  <si>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</si>
  <si>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</si>
  <si>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</si>
  <si>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</si>
  <si>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</si>
  <si>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</si>
  <si>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</si>
  <si>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</si>
  <si>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</si>
  <si>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</si>
  <si>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</si>
  <si>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</si>
  <si>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</si>
  <si>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</si>
  <si>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</si>
  <si>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</si>
  <si>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</si>
  <si>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</si>
  <si>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</si>
  <si>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</si>
  <si>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</si>
  <si>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</si>
  <si>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</si>
  <si>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</si>
  <si>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</si>
  <si>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</si>
  <si>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</si>
  <si>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</si>
  <si>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</si>
  <si>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</si>
  <si>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</si>
  <si>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</si>
  <si>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</si>
  <si>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</si>
  <si>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</si>
  <si>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</si>
  <si>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</si>
  <si>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</si>
  <si>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</si>
  <si>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</si>
  <si>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</si>
  <si>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</si>
  <si>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</si>
  <si>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</si>
  <si>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</si>
  <si>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</si>
  <si>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</si>
  <si>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</si>
  <si>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</si>
  <si>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</si>
  <si>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</si>
  <si>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</si>
  <si>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</si>
  <si>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</si>
  <si>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</si>
  <si>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</si>
  <si>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</si>
  <si>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</si>
  <si>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</si>
  <si>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</si>
  <si>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</si>
  <si>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</si>
  <si>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</si>
  <si>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</si>
  <si>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</si>
  <si>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</si>
  <si>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</si>
  <si>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</si>
  <si>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</si>
  <si>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</si>
  <si>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</si>
  <si>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</si>
  <si>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</si>
  <si>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</si>
  <si>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</si>
  <si>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</si>
  <si>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</si>
  <si>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</si>
  <si>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</si>
  <si>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</si>
  <si>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</si>
  <si>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</si>
  <si>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</si>
  <si>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</si>
  <si>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</si>
  <si>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</si>
  <si>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</si>
  <si>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</si>
  <si>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</si>
  <si>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</si>
  <si>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</si>
  <si>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</si>
  <si>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</si>
  <si>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</si>
  <si>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</si>
  <si>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</si>
  <si>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</si>
  <si>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</si>
  <si>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</si>
  <si>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</si>
  <si>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</si>
  <si>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</si>
  <si>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</si>
  <si>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</si>
  <si>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</si>
  <si>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</si>
  <si>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</si>
  <si>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</si>
  <si>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</si>
  <si>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</si>
  <si>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</si>
  <si>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</si>
  <si>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</si>
  <si>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</si>
  <si>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</si>
  <si>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</si>
  <si>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</si>
  <si>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</si>
  <si>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</si>
  <si>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</si>
  <si>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</si>
  <si>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</si>
  <si>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</si>
  <si>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</si>
  <si>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</si>
  <si>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</si>
  <si>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</si>
  <si>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</si>
  <si>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</si>
  <si>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</si>
  <si>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</si>
  <si>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</si>
  <si>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</si>
  <si>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</si>
  <si>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</si>
  <si>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</si>
  <si>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</si>
  <si>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</si>
  <si>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</si>
  <si>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</si>
  <si>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</si>
  <si>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</si>
  <si>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</si>
  <si>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</si>
  <si>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</si>
  <si>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</si>
  <si>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</si>
  <si>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</si>
  <si>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</si>
  <si>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</si>
  <si>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</si>
  <si>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</si>
  <si>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</si>
  <si>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</si>
  <si>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</si>
  <si>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</si>
  <si>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</si>
  <si>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</si>
  <si>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</si>
  <si>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</si>
  <si>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</si>
  <si>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</si>
  <si>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</si>
  <si>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</si>
  <si>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</si>
  <si>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</si>
  <si>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</si>
  <si>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</si>
  <si>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</si>
  <si>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</si>
  <si>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</si>
  <si>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</si>
  <si>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</si>
  <si>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</si>
  <si>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</si>
  <si>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</si>
  <si>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</si>
  <si>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</si>
  <si>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</si>
  <si>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</si>
  <si>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</si>
  <si>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</si>
  <si>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</si>
  <si>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</si>
  <si>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</si>
  <si>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</si>
  <si>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</si>
  <si>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</si>
  <si>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</si>
  <si>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</si>
  <si>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</si>
  <si>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</si>
  <si>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</si>
  <si>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</si>
  <si>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</si>
  <si>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</si>
  <si>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</si>
  <si>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</si>
  <si>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</si>
  <si>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</si>
  <si>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</si>
  <si>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</si>
  <si>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</si>
  <si>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</si>
  <si>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</si>
  <si>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</si>
  <si>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</si>
  <si>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</si>
  <si>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</si>
  <si>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</si>
  <si>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</si>
  <si>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</si>
  <si>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</si>
  <si>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</si>
  <si>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</si>
  <si>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</si>
  <si>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</si>
  <si>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</si>
  <si>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</si>
  <si>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</si>
  <si>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</si>
  <si>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</si>
  <si>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</si>
  <si>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</si>
  <si>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</si>
  <si>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</si>
  <si>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</si>
  <si>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</si>
  <si>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</si>
  <si>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</si>
  <si>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</si>
  <si>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</si>
  <si>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</si>
  <si>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</si>
  <si>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</si>
  <si>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</si>
  <si>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</si>
  <si>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</si>
  <si>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</si>
  <si>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</si>
  <si>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</si>
  <si>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</si>
  <si>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</si>
  <si>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</si>
  <si>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</si>
  <si>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</si>
  <si>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</si>
  <si>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</si>
  <si>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</si>
  <si>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</si>
  <si>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</si>
  <si>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</si>
  <si>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</si>
  <si>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</si>
  <si>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</si>
  <si>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</si>
  <si>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</si>
  <si>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</si>
  <si>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</si>
  <si>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</si>
  <si>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</si>
  <si>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</si>
  <si>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</si>
  <si>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</si>
  <si>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</si>
  <si>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</si>
  <si>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</si>
  <si>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</si>
  <si>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</si>
  <si>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</si>
  <si>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</si>
  <si>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</si>
  <si>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</si>
  <si>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</si>
  <si>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</si>
  <si>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</si>
  <si>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</si>
  <si>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</si>
  <si>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</si>
  <si>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</si>
  <si>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</si>
  <si>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</si>
  <si>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</si>
  <si>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</si>
  <si>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</si>
  <si>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</si>
  <si>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</si>
  <si>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</si>
  <si>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</si>
  <si>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</si>
  <si>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</si>
  <si>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</si>
  <si>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</si>
  <si>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</si>
  <si>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</si>
  <si>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</si>
  <si>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</si>
  <si>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</si>
  <si>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</si>
  <si>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</si>
  <si>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</si>
  <si>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</si>
  <si>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</si>
  <si>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</si>
  <si>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</si>
  <si>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</si>
  <si>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</si>
  <si>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</si>
  <si>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</si>
  <si>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</si>
  <si>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</si>
  <si>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</si>
  <si>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</si>
  <si>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</si>
  <si>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</si>
  <si>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</si>
  <si>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</si>
  <si>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</si>
  <si>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</si>
  <si>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</si>
  <si>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</si>
  <si>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</si>
  <si>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</si>
  <si>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</si>
  <si>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</si>
  <si>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</si>
  <si>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</si>
  <si>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</si>
  <si>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</si>
  <si>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</si>
  <si>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</si>
  <si>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</si>
  <si>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</si>
  <si>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</si>
  <si>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</si>
  <si>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</si>
  <si>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</si>
  <si>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</si>
  <si>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</si>
  <si>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</si>
  <si>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</si>
  <si>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</si>
  <si>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</si>
  <si>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</si>
  <si>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</si>
  <si>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</si>
  <si>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</si>
  <si>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</si>
  <si>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</si>
  <si>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</si>
  <si>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</si>
  <si>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</si>
  <si>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</si>
  <si>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</si>
  <si>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</si>
  <si>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</si>
  <si>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</si>
  <si>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</si>
  <si>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</si>
  <si>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</si>
  <si>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</si>
  <si>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</si>
  <si>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</si>
  <si>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</si>
  <si>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</si>
  <si>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</si>
  <si>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</si>
  <si>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</si>
  <si>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</si>
  <si>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</si>
  <si>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</si>
  <si>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</si>
  <si>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</si>
  <si>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</si>
  <si>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</si>
  <si>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</si>
  <si>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</si>
  <si>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</si>
  <si>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</si>
  <si>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</si>
  <si>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</si>
  <si>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</si>
  <si>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</si>
  <si>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</si>
  <si>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</si>
  <si>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</si>
  <si>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</si>
  <si>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</si>
  <si>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</si>
  <si>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</si>
  <si>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</si>
  <si>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</si>
  <si>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</si>
  <si>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</si>
  <si>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</si>
  <si>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</si>
  <si>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</si>
  <si>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</si>
  <si>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</si>
  <si>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</si>
  <si>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</si>
  <si>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</si>
  <si>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</si>
  <si>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</si>
  <si>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</si>
  <si>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</si>
  <si>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</si>
  <si>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</si>
  <si>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</si>
  <si>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</si>
  <si>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</si>
  <si>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</si>
  <si>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</si>
  <si>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</si>
  <si>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</si>
  <si>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</si>
  <si>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</si>
  <si>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</si>
  <si>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</si>
  <si>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</si>
  <si>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</si>
  <si>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</si>
  <si>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</si>
  <si>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</si>
  <si>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</si>
  <si>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</si>
  <si>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</si>
  <si>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</si>
  <si>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</si>
  <si>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</si>
  <si>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</si>
  <si>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</si>
  <si>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</si>
  <si>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</si>
  <si>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</si>
  <si>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</si>
  <si>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</si>
  <si>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</si>
  <si>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</si>
  <si>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</si>
  <si>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</si>
  <si>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</si>
  <si>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</si>
  <si>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</si>
  <si>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</si>
  <si>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</si>
  <si>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</si>
  <si>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</si>
  <si>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</si>
  <si>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</si>
  <si>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</si>
  <si>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</si>
  <si>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</si>
  <si>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</si>
  <si>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</si>
  <si>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</si>
  <si>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</si>
  <si>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</si>
  <si>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</si>
  <si>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</si>
  <si>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</si>
  <si>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</si>
  <si>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</si>
  <si>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</si>
  <si>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</si>
  <si>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</si>
  <si>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</si>
  <si>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</si>
  <si>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</si>
  <si>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</si>
  <si>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</si>
  <si>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</si>
  <si>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</si>
  <si>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</si>
  <si>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</si>
  <si>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</si>
  <si>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</si>
  <si>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</si>
  <si>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</si>
  <si>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</si>
  <si>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</si>
  <si>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</si>
  <si>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</si>
  <si>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</si>
  <si>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</si>
  <si>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</si>
  <si>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</si>
  <si>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</si>
  <si>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</si>
  <si>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</si>
  <si>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</si>
  <si>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</si>
  <si>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</si>
  <si>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</si>
  <si>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</si>
  <si>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</si>
  <si>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</si>
  <si>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</si>
  <si>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</si>
  <si>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</si>
  <si>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</si>
  <si>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</si>
  <si>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</si>
  <si>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</si>
  <si>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</si>
  <si>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</si>
  <si>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</si>
  <si>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</si>
  <si>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</si>
  <si>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</si>
  <si>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</si>
  <si>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</si>
  <si>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</si>
  <si>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</si>
  <si>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</si>
  <si>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</si>
  <si>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</si>
  <si>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</si>
  <si>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</si>
  <si>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</si>
  <si>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</si>
  <si>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</si>
  <si>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</si>
  <si>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</si>
  <si>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</si>
  <si>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</si>
  <si>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</si>
  <si>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</si>
  <si>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</si>
  <si>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</si>
  <si>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</si>
  <si>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</si>
  <si>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</si>
  <si>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</si>
  <si>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</si>
  <si>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</si>
  <si>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</si>
  <si>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</si>
  <si>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</si>
  <si>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</si>
  <si>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</si>
  <si>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</si>
  <si>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</si>
  <si>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</si>
  <si>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</si>
  <si>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</si>
  <si>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</si>
  <si>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</si>
  <si>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</si>
  <si>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</si>
  <si>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</si>
  <si>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</si>
  <si>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</si>
  <si>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</si>
  <si>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</si>
  <si>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</si>
  <si>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</si>
  <si>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</si>
  <si>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</si>
  <si>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</si>
  <si>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</si>
  <si>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</si>
  <si>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</si>
  <si>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</si>
  <si>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</si>
  <si>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</si>
  <si>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</si>
  <si>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</si>
  <si>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</si>
  <si>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</si>
  <si>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</si>
  <si>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</si>
  <si>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</si>
  <si>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</si>
  <si>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</si>
  <si>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</si>
  <si>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</si>
  <si>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</si>
  <si>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</si>
  <si>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</si>
  <si>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</si>
  <si>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</si>
  <si>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</si>
  <si>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</si>
  <si>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</si>
  <si>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</si>
  <si>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</si>
  <si>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</si>
  <si>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</si>
  <si>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</si>
  <si>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</si>
  <si>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</si>
  <si>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</si>
  <si>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</si>
  <si>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</si>
  <si>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</si>
  <si>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</si>
  <si>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</si>
  <si>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</si>
  <si>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</si>
  <si>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</si>
  <si>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</si>
  <si>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</si>
  <si>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</si>
  <si>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</si>
  <si>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</si>
  <si>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</si>
  <si>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</si>
  <si>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</si>
  <si>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</si>
  <si>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</si>
  <si>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</si>
  <si>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</si>
  <si>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</si>
  <si>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</si>
  <si>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</si>
  <si>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</si>
  <si>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</si>
  <si>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</si>
  <si>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</si>
  <si>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</si>
  <si>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</si>
  <si>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</si>
  <si>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</si>
  <si>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</si>
  <si>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</si>
  <si>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</si>
  <si>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</si>
  <si>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</si>
  <si>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</si>
  <si>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</si>
  <si>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</si>
  <si>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</si>
  <si>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</si>
  <si>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</si>
  <si>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</si>
  <si>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</si>
  <si>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</si>
  <si>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</si>
  <si>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</si>
  <si>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</si>
  <si>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</si>
  <si>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</si>
  <si>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</si>
  <si>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</si>
  <si>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</si>
  <si>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</si>
  <si>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</si>
  <si>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</si>
  <si>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</si>
  <si>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</si>
  <si>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</si>
  <si>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</si>
  <si>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</si>
  <si>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</si>
  <si>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</si>
  <si>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</si>
  <si>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</si>
  <si>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</si>
  <si>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</si>
  <si>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</si>
  <si>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</si>
  <si>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</si>
  <si>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</si>
  <si>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</si>
  <si>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</si>
  <si>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</si>
  <si>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</si>
  <si>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</si>
  <si>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</si>
  <si>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</si>
  <si>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</si>
  <si>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</si>
  <si>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</si>
  <si>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</si>
  <si>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</si>
  <si>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</si>
  <si>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</si>
  <si>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</si>
  <si>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</si>
  <si>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</si>
  <si>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</si>
  <si>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</si>
  <si>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</si>
  <si>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</si>
  <si>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</si>
  <si>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</si>
  <si>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</si>
  <si>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</si>
  <si>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</si>
  <si>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</si>
  <si>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</si>
  <si>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</si>
  <si>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</si>
  <si>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</si>
  <si>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</si>
  <si>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</si>
  <si>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</si>
  <si>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</si>
  <si>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</si>
  <si>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</si>
  <si>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</si>
  <si>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</si>
  <si>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</si>
  <si>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</si>
  <si>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</si>
  <si>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</si>
  <si>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</si>
  <si>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</si>
  <si>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</si>
  <si>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</si>
  <si>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</si>
  <si>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</si>
  <si>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</si>
  <si>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</si>
  <si>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</si>
  <si>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</si>
  <si>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</si>
  <si>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</si>
  <si>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</si>
  <si>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</si>
  <si>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</si>
  <si>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</si>
  <si>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</si>
  <si>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</si>
  <si>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</si>
  <si>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</si>
  <si>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</si>
  <si>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</si>
  <si>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</si>
  <si>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</si>
  <si>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</si>
  <si>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</si>
  <si>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</si>
  <si>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</si>
  <si>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</si>
  <si>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</si>
  <si>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</si>
  <si>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</si>
  <si>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</si>
  <si>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</si>
  <si>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</si>
  <si>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</si>
  <si>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</si>
  <si>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</si>
  <si>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</si>
  <si>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</si>
  <si>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</si>
  <si>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</si>
  <si>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</si>
  <si>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</si>
  <si>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</si>
  <si>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</si>
  <si>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</si>
  <si>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</si>
  <si>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</si>
  <si>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</si>
  <si>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</si>
  <si>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</si>
  <si>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</si>
  <si>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</si>
  <si>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</si>
  <si>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</si>
  <si>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</si>
  <si>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</si>
  <si>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</si>
  <si>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</si>
  <si>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</si>
  <si>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</si>
  <si>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</si>
  <si>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</si>
  <si>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</si>
  <si>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</si>
  <si>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</si>
  <si>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</si>
  <si>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</si>
  <si>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</si>
  <si>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</si>
  <si>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</si>
  <si>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</si>
  <si>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</si>
  <si>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</si>
  <si>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</si>
  <si>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</si>
  <si>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</si>
  <si>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</si>
  <si>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</si>
  <si>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</si>
  <si>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</si>
  <si>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</si>
  <si>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</si>
  <si>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</si>
  <si>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</si>
  <si>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</si>
  <si>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</si>
  <si>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</si>
  <si>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</si>
  <si>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</si>
  <si>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</si>
  <si>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</si>
  <si>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</si>
  <si>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</si>
  <si>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</si>
  <si>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</si>
  <si>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</si>
  <si>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</si>
  <si>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</si>
  <si>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</si>
  <si>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</si>
  <si>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</si>
  <si>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</si>
  <si>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</si>
  <si>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</si>
  <si>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</si>
  <si>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</si>
  <si>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</si>
  <si>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</si>
  <si>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</si>
  <si>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</si>
  <si>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</si>
  <si>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</si>
  <si>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</si>
  <si>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</si>
  <si>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</si>
  <si>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</si>
  <si>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</si>
  <si>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</si>
  <si>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</si>
  <si>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</si>
  <si>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</si>
  <si>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</si>
  <si>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</si>
  <si>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</si>
  <si>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</si>
  <si>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</si>
  <si>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</si>
  <si>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</si>
  <si>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</si>
  <si>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</si>
  <si>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</si>
  <si>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</si>
  <si>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</si>
  <si>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</si>
  <si>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</si>
  <si>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</si>
  <si>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</si>
  <si>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</si>
  <si>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</si>
  <si>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</si>
  <si>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</si>
  <si>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</si>
  <si>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</si>
  <si>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</si>
  <si>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</si>
  <si>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</si>
  <si>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</si>
  <si>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</si>
  <si>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</si>
  <si>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</si>
  <si>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</si>
  <si>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</si>
  <si>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</si>
  <si>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</si>
  <si>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</si>
  <si>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</si>
  <si>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</si>
  <si>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</si>
  <si>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</si>
  <si>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</si>
  <si>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</si>
  <si>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</si>
  <si>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</si>
  <si>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</si>
  <si>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</si>
  <si>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</si>
  <si>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</si>
  <si>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</si>
  <si>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</si>
  <si>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</si>
  <si>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</si>
  <si>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</si>
  <si>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</si>
  <si>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</si>
  <si>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</si>
  <si>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</si>
  <si>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</si>
  <si>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</si>
  <si>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</si>
  <si>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</si>
  <si>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</si>
  <si>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</si>
  <si>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</si>
  <si>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</si>
  <si>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</si>
  <si>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</si>
  <si>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</si>
  <si>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</si>
  <si>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</si>
  <si>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</si>
  <si>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</si>
  <si>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</si>
  <si>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</si>
  <si>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</si>
  <si>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</si>
  <si>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</si>
  <si>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</si>
  <si>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</si>
  <si>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</si>
  <si>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</si>
  <si>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</si>
  <si>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</si>
  <si>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</si>
  <si>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</si>
  <si>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</si>
  <si>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</si>
  <si>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</si>
  <si>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</si>
  <si>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</si>
  <si>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</si>
  <si>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</si>
  <si>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</si>
  <si>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</si>
  <si>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</si>
  <si>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</si>
  <si>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</si>
  <si>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</si>
  <si>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</si>
  <si>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</si>
  <si>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</si>
  <si>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</si>
  <si>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</si>
  <si>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</si>
  <si>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</si>
  <si>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</si>
  <si>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</si>
  <si>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</si>
  <si>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</si>
  <si>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</si>
  <si>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</si>
  <si>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</si>
  <si>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</si>
  <si>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</si>
  <si>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</si>
  <si>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</si>
  <si>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</si>
  <si>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</si>
  <si>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</si>
  <si>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</si>
  <si>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</si>
  <si>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</si>
  <si>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</si>
  <si>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</si>
  <si>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</si>
  <si>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</si>
  <si>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</si>
  <si>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</si>
  <si>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</si>
  <si>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</si>
  <si>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</si>
  <si>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</si>
  <si>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</si>
  <si>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</si>
  <si>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</si>
  <si>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</si>
  <si>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</si>
  <si>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</si>
  <si>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</si>
  <si>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</si>
  <si>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</si>
  <si>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</si>
  <si>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</si>
  <si>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</si>
  <si>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</si>
  <si>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</si>
  <si>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</si>
  <si>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</si>
  <si>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</si>
  <si>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</si>
  <si>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</si>
  <si>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</si>
  <si>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</si>
  <si>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</si>
  <si>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</si>
  <si>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</si>
  <si>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</si>
  <si>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</si>
  <si>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</si>
  <si>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</si>
  <si>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</si>
  <si>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</si>
  <si>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</si>
  <si>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</si>
  <si>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</si>
  <si>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</si>
  <si>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</si>
  <si>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</si>
  <si>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</si>
  <si>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</si>
  <si>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</si>
  <si>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</si>
  <si>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</si>
  <si>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</si>
  <si>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</si>
  <si>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</si>
  <si>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</si>
  <si>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</si>
  <si>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</si>
  <si>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</si>
  <si>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</si>
  <si>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</si>
  <si>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</si>
  <si>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</si>
  <si>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</si>
  <si>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</si>
  <si>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</si>
  <si>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</si>
  <si>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</si>
  <si>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</si>
  <si>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</si>
  <si>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</si>
  <si>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</si>
  <si>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</si>
  <si>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</si>
  <si>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</si>
  <si>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</si>
  <si>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</si>
  <si>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</si>
  <si>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</si>
  <si>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</si>
  <si>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</si>
  <si>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</si>
  <si>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</si>
  <si>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</si>
  <si>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</si>
  <si>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</si>
  <si>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</si>
  <si>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</si>
  <si>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</si>
  <si>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</si>
  <si>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</si>
  <si>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</si>
  <si>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</si>
  <si>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</si>
  <si>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</si>
  <si>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</si>
  <si>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</si>
  <si>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</si>
  <si>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</si>
  <si>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</si>
  <si>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</si>
  <si>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</si>
  <si>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</si>
  <si>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</si>
  <si>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</si>
  <si>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</si>
  <si>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</si>
  <si>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</si>
  <si>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</si>
  <si>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</si>
  <si>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</si>
  <si>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</si>
  <si>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</si>
  <si>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</si>
  <si>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</si>
  <si>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</si>
  <si>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</si>
  <si>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</si>
  <si>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</si>
  <si>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</si>
  <si>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</si>
  <si>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</si>
  <si>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</si>
  <si>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</si>
  <si>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</si>
  <si>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</si>
  <si>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</si>
  <si>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</si>
  <si>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</si>
  <si>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</si>
  <si>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</si>
  <si>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</si>
  <si>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</si>
  <si>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</si>
  <si>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</si>
  <si>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</si>
  <si>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</si>
  <si>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</si>
  <si>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</si>
  <si>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</si>
  <si>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</si>
  <si>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</si>
  <si>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</si>
  <si>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</si>
  <si>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</si>
  <si>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</si>
  <si>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</si>
  <si>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</si>
  <si>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</si>
  <si>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</si>
  <si>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</si>
  <si>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</si>
  <si>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</si>
  <si>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</si>
  <si>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</si>
  <si>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</si>
  <si>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</si>
  <si>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</si>
  <si>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</si>
  <si>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</si>
  <si>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</si>
  <si>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</si>
  <si>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</si>
  <si>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</si>
  <si>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</si>
  <si>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</si>
  <si>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</si>
  <si>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</si>
  <si>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</si>
  <si>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</si>
  <si>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</si>
  <si>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</si>
  <si>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</si>
  <si>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</si>
  <si>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</si>
  <si>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</si>
  <si>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</si>
  <si>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</si>
  <si>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</si>
  <si>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</si>
  <si>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</si>
  <si>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</si>
  <si>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</si>
  <si>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</si>
  <si>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</si>
  <si>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</si>
  <si>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</si>
  <si>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</si>
  <si>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</si>
  <si>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</si>
  <si>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</si>
  <si>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</si>
  <si>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</si>
  <si>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</si>
  <si>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</si>
  <si>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</si>
  <si>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</si>
  <si>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</si>
  <si>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</si>
  <si>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</si>
  <si>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</si>
  <si>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</si>
  <si>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</si>
  <si>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</si>
  <si>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</si>
  <si>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</si>
  <si>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</si>
  <si>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</si>
  <si>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</si>
  <si>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</si>
  <si>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</si>
  <si>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</si>
  <si>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</si>
  <si>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</si>
  <si>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</si>
  <si>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</si>
  <si>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</si>
  <si>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</si>
  <si>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</si>
  <si>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</si>
  <si>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</si>
  <si>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</si>
  <si>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</si>
  <si>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</si>
  <si>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</si>
  <si>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</si>
  <si>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</si>
  <si>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</si>
  <si>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</si>
  <si>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</si>
  <si>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</si>
  <si>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</si>
  <si>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</si>
  <si>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</si>
  <si>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</si>
  <si>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</si>
  <si>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</si>
  <si>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</si>
  <si>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</si>
  <si>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</si>
  <si>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</si>
  <si>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</si>
  <si>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</si>
  <si>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</si>
  <si>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</si>
  <si>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</si>
  <si>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</si>
  <si>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</si>
  <si>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</si>
  <si>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</si>
  <si>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</si>
  <si>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</si>
  <si>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</si>
  <si>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</si>
  <si>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</si>
  <si>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</si>
  <si>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</si>
  <si>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</si>
  <si>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</si>
  <si>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</si>
  <si>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</si>
  <si>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</si>
  <si>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</si>
  <si>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</si>
  <si>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</si>
  <si>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</si>
  <si>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</si>
  <si>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</si>
  <si>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</si>
  <si>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</si>
  <si>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</si>
  <si>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</si>
  <si>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</si>
  <si>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</si>
  <si>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</si>
  <si>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</si>
  <si>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</si>
  <si>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</si>
  <si>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</si>
  <si>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</si>
  <si>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</si>
  <si>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</si>
  <si>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</si>
  <si>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</si>
  <si>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</si>
  <si>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</si>
  <si>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</si>
  <si>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</si>
  <si>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</si>
  <si>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</si>
  <si>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</si>
  <si>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</si>
  <si>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</si>
  <si>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</si>
  <si>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</si>
  <si>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</si>
  <si>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</si>
  <si>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</si>
  <si>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</si>
  <si>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</si>
  <si>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</si>
  <si>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</si>
  <si>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</si>
  <si>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</si>
  <si>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</si>
  <si>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</si>
  <si>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</si>
  <si>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</si>
  <si>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</si>
  <si>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</si>
  <si>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</si>
  <si>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</si>
  <si>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</si>
  <si>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</si>
  <si>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</si>
  <si>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</si>
  <si>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</si>
  <si>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</si>
  <si>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</si>
  <si>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</si>
  <si>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</si>
  <si>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</si>
  <si>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</si>
  <si>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</si>
  <si>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</si>
  <si>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</si>
  <si>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</si>
  <si>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</si>
  <si>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</si>
  <si>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</si>
  <si>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</si>
  <si>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</si>
  <si>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</si>
  <si>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</si>
  <si>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</si>
  <si>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</si>
  <si>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</si>
  <si>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</si>
  <si>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</si>
  <si>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</si>
  <si>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</si>
  <si>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</si>
  <si>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</si>
  <si>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</si>
  <si>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</si>
  <si>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</si>
  <si>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</si>
  <si>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</si>
  <si>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</si>
  <si>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</si>
  <si>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</si>
  <si>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</si>
  <si>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</si>
  <si>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</si>
  <si>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</si>
  <si>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</si>
  <si>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</si>
  <si>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</si>
  <si>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</si>
  <si>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</si>
  <si>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</si>
  <si>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</si>
  <si>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</si>
  <si>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</si>
  <si>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</si>
  <si>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</si>
  <si>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</si>
  <si>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</si>
  <si>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</si>
  <si>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</si>
  <si>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</si>
  <si>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</si>
  <si>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</si>
  <si>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</si>
  <si>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</si>
  <si>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</si>
  <si>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</si>
  <si>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</si>
  <si>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</si>
  <si>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</si>
  <si>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</si>
  <si>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</si>
  <si>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</si>
  <si>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</si>
  <si>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</si>
  <si>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</si>
  <si>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</si>
  <si>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</si>
  <si>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</si>
  <si>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</si>
  <si>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</si>
  <si>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</si>
  <si>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</si>
  <si>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</si>
  <si>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</si>
  <si>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</si>
  <si>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</si>
  <si>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</si>
  <si>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</si>
  <si>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</si>
  <si>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</si>
  <si>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</si>
  <si>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</si>
  <si>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</si>
  <si>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</si>
  <si>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</si>
  <si>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</si>
  <si>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</si>
  <si>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</si>
  <si>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</si>
  <si>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</si>
  <si>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</si>
  <si>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</si>
  <si>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</si>
  <si>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</si>
  <si>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</si>
  <si>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</si>
  <si>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</si>
  <si>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</si>
  <si>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</si>
  <si>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</si>
  <si>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</si>
  <si>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</si>
  <si>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</si>
  <si>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</si>
  <si>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</si>
  <si>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</si>
  <si>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</si>
  <si>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</si>
  <si>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</si>
  <si>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</si>
  <si>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</si>
  <si>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</si>
  <si>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</si>
  <si>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</si>
  <si>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</si>
  <si>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</si>
  <si>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</si>
  <si>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</si>
  <si>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</si>
  <si>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</si>
  <si>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</si>
  <si>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</si>
  <si>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</si>
  <si>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</si>
  <si>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</si>
  <si>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</si>
  <si>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</si>
  <si>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</si>
  <si>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</si>
  <si>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</si>
  <si>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</si>
  <si>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</si>
  <si>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</si>
  <si>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</si>
  <si>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</si>
  <si>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</si>
  <si>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</si>
  <si>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</si>
  <si>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</si>
  <si>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</si>
  <si>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</si>
  <si>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</si>
  <si>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</si>
  <si>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</si>
  <si>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</si>
  <si>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</si>
  <si>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</si>
  <si>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</si>
  <si>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</si>
  <si>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</si>
  <si>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</si>
  <si>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</si>
  <si>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</si>
  <si>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</si>
  <si>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</si>
  <si>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</si>
  <si>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</si>
  <si>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</si>
  <si>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</si>
  <si>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</si>
  <si>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</si>
  <si>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</si>
  <si>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</si>
  <si>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</si>
  <si>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</si>
  <si>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</si>
  <si>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</si>
  <si>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</si>
  <si>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</si>
  <si>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</si>
  <si>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</si>
  <si>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</si>
  <si>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</si>
  <si>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</si>
  <si>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</si>
  <si>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</si>
  <si>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</si>
  <si>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</si>
  <si>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</si>
  <si>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</si>
  <si>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</si>
  <si>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</si>
  <si>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</si>
  <si>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</si>
  <si>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</si>
  <si>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</si>
  <si>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</si>
  <si>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</si>
  <si>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</si>
  <si>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</si>
  <si>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</si>
  <si>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</si>
  <si>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</si>
  <si>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</si>
  <si>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</si>
  <si>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</si>
  <si>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</si>
  <si>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</si>
  <si>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</si>
  <si>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</si>
  <si>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</si>
  <si>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</si>
  <si>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</si>
  <si>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</si>
  <si>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</si>
  <si>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</si>
  <si>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</si>
  <si>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</si>
  <si>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</si>
  <si>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</si>
  <si>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</si>
  <si>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</si>
  <si>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</si>
  <si>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</si>
  <si>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</si>
  <si>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</si>
  <si>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</si>
  <si>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</si>
  <si>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</si>
  <si>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</si>
  <si>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</si>
  <si>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</si>
  <si>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</si>
  <si>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</si>
  <si>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</si>
  <si>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</si>
  <si>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</si>
  <si>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</si>
  <si>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</si>
  <si>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</si>
  <si>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</si>
  <si>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</si>
  <si>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</si>
  <si>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</si>
  <si>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</si>
  <si>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</si>
  <si>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</si>
  <si>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</si>
  <si>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</si>
  <si>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</si>
  <si>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</si>
  <si>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</si>
  <si>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</si>
  <si>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</si>
  <si>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</si>
  <si>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</si>
  <si>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</si>
  <si>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</si>
  <si>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</si>
  <si>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</si>
  <si>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</si>
  <si>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</si>
  <si>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</si>
  <si>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</si>
  <si>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</si>
  <si>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</si>
  <si>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</si>
  <si>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</si>
  <si>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</si>
  <si>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</si>
  <si>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</si>
  <si>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</si>
  <si>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</si>
  <si>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</si>
  <si>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</si>
  <si>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</si>
  <si>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</si>
  <si>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</si>
  <si>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</si>
  <si>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</si>
  <si>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</si>
  <si>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</si>
  <si>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</si>
  <si>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</si>
  <si>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</si>
  <si>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</si>
  <si>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</si>
  <si>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</si>
  <si>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</si>
  <si>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</si>
  <si>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</si>
  <si>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</si>
  <si>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</si>
  <si>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</si>
  <si>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</si>
  <si>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</si>
  <si>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</si>
  <si>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</si>
  <si>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</si>
  <si>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</si>
  <si>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</si>
  <si>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</si>
  <si>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</si>
  <si>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</si>
  <si>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</si>
  <si>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</si>
  <si>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</si>
  <si>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</si>
  <si>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</si>
  <si>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</si>
  <si>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</si>
  <si>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</si>
  <si>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</si>
  <si>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</si>
  <si>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</si>
  <si>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</si>
  <si>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</si>
  <si>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</si>
  <si>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</si>
  <si>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</si>
  <si>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</si>
  <si>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</si>
  <si>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</si>
  <si>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</si>
  <si>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</si>
  <si>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</si>
  <si>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</si>
  <si>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</si>
  <si>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</si>
  <si>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</si>
  <si>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</si>
  <si>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</si>
  <si>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</si>
  <si>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</si>
  <si>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</si>
  <si>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</si>
  <si>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</si>
  <si>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</si>
  <si>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</si>
  <si>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</si>
  <si>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</si>
  <si>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</si>
  <si>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</si>
  <si>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</si>
  <si>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</si>
  <si>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</si>
  <si>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</si>
  <si>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</si>
  <si>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</si>
  <si>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</si>
  <si>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</si>
  <si>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</si>
  <si>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</si>
  <si>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</si>
  <si>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</si>
  <si>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</si>
  <si>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</si>
  <si>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</si>
  <si>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</si>
  <si>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</si>
  <si>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</si>
  <si>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</si>
  <si>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</si>
  <si>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</si>
  <si>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</si>
  <si>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</si>
  <si>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</si>
  <si>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</si>
  <si>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</si>
  <si>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</si>
  <si>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</si>
  <si>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</si>
  <si>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</si>
  <si>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</si>
  <si>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</si>
  <si>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</si>
  <si>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</si>
  <si>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</si>
  <si>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</si>
  <si>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</si>
  <si>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</si>
  <si>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</si>
  <si>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</si>
  <si>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</si>
  <si>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</si>
  <si>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</si>
  <si>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</si>
  <si>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</si>
  <si>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</si>
  <si>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</si>
  <si>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</si>
  <si>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</si>
  <si>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</si>
  <si>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</si>
  <si>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</si>
  <si>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</si>
  <si>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</si>
  <si>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</si>
  <si>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</si>
  <si>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</si>
  <si>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</si>
  <si>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</si>
  <si>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</si>
  <si>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</si>
  <si>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</si>
  <si>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</si>
  <si>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</si>
  <si>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</si>
  <si>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</si>
  <si>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</si>
  <si>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</si>
  <si>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</si>
  <si>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</si>
  <si>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</si>
  <si>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</si>
  <si>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</si>
  <si>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</si>
  <si>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</si>
  <si>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</si>
  <si>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</si>
  <si>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</si>
  <si>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</si>
  <si>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</si>
  <si>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</si>
  <si>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</si>
  <si>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</si>
  <si>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</si>
  <si>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</si>
  <si>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</si>
  <si>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</si>
  <si>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</si>
  <si>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</si>
  <si>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</si>
  <si>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</si>
  <si>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</si>
  <si>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</si>
  <si>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</si>
  <si>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</si>
  <si>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</si>
  <si>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</si>
  <si>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</si>
  <si>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</si>
  <si>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</si>
  <si>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</si>
  <si>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</si>
  <si>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</si>
  <si>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</si>
  <si>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</si>
  <si>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</si>
  <si>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</si>
  <si>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</si>
  <si>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</si>
  <si>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</si>
  <si>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</si>
  <si>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</si>
  <si>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</si>
  <si>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</si>
  <si>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</si>
  <si>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</si>
  <si>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</si>
  <si>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</si>
  <si>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</si>
  <si>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</si>
  <si>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</si>
  <si>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</si>
  <si>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</si>
  <si>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</si>
  <si>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</si>
  <si>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</si>
  <si>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</si>
  <si>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</si>
  <si>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</si>
  <si>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</si>
  <si>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</si>
  <si>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</si>
  <si>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</si>
  <si>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</si>
  <si>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</si>
  <si>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</si>
  <si>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</si>
  <si>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</si>
  <si>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</si>
  <si>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</si>
  <si>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</si>
  <si>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</si>
  <si>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</si>
  <si>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</si>
  <si>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</si>
  <si>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</si>
  <si>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</si>
  <si>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</si>
  <si>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</si>
  <si>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</si>
  <si>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</si>
  <si>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</si>
  <si>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</si>
  <si>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</si>
  <si>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</si>
  <si>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</si>
  <si>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</si>
  <si>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</si>
  <si>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</si>
  <si>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</si>
  <si>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</si>
  <si>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</si>
  <si>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</si>
  <si>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</si>
  <si>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</si>
  <si>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</si>
  <si>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</si>
  <si>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</si>
  <si>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</si>
  <si>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</si>
  <si>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</si>
  <si>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</si>
  <si>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</si>
  <si>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</si>
  <si>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</si>
  <si>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</si>
  <si>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</si>
  <si>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</si>
  <si>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</si>
  <si>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</si>
  <si>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</si>
  <si>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</si>
  <si>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</si>
  <si>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</si>
  <si>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</si>
  <si>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</si>
  <si>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</si>
  <si>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</si>
  <si>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</si>
  <si>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</si>
  <si>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</si>
  <si>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</si>
  <si>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</si>
  <si>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</si>
  <si>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</si>
  <si>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</si>
  <si>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</si>
  <si>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</si>
  <si>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</si>
  <si>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</si>
  <si>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</si>
  <si>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</si>
  <si>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</si>
  <si>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</si>
  <si>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</si>
  <si>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</si>
  <si>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</si>
  <si>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</si>
  <si>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</si>
  <si>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</si>
  <si>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</si>
  <si>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</si>
  <si>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</si>
  <si>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</si>
  <si>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</si>
  <si>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</si>
  <si>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</si>
  <si>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</si>
  <si>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</si>
  <si>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</si>
  <si>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</si>
  <si>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</si>
  <si>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</si>
  <si>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</si>
  <si>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</si>
  <si>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</si>
  <si>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</si>
  <si>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</si>
  <si>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</si>
  <si>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</si>
  <si>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</si>
  <si>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</si>
  <si>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</si>
  <si>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</si>
  <si>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</si>
  <si>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</si>
  <si>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</si>
  <si>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</si>
  <si>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</si>
  <si>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</si>
  <si>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</si>
  <si>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</si>
  <si>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</si>
  <si>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</si>
  <si>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</si>
  <si>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</si>
  <si>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</si>
  <si>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</si>
  <si>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</si>
  <si>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</si>
  <si>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</si>
  <si>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</si>
  <si>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</si>
  <si>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</si>
  <si>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</si>
  <si>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</si>
  <si>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</si>
  <si>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</si>
  <si>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</si>
  <si>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</si>
  <si>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</si>
  <si>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</si>
  <si>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</si>
  <si>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</si>
  <si>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</si>
  <si>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</si>
  <si>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</si>
  <si>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</si>
  <si>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</si>
  <si>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</si>
  <si>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</si>
  <si>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</si>
  <si>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</si>
  <si>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</si>
  <si>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</si>
  <si>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</si>
  <si>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</si>
  <si>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</si>
  <si>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</si>
  <si>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</si>
  <si>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</si>
  <si>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</si>
  <si>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</si>
  <si>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</si>
  <si>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</si>
  <si>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</si>
  <si>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</si>
  <si>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</si>
  <si>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</si>
  <si>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</si>
  <si>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</si>
  <si>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</si>
  <si>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</si>
  <si>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</si>
  <si>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</si>
  <si>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</si>
  <si>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</si>
  <si>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</si>
  <si>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</si>
  <si>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</si>
  <si>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</si>
  <si>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</si>
  <si>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</si>
  <si>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</si>
  <si>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</si>
  <si>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</si>
  <si>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</si>
  <si>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</si>
  <si>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</si>
  <si>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</si>
  <si>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</si>
  <si>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</si>
  <si>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</si>
  <si>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</si>
  <si>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</si>
  <si>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</si>
  <si>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</si>
  <si>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</si>
  <si>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</si>
  <si>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</si>
  <si>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</si>
  <si>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</si>
  <si>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</si>
  <si>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</si>
  <si>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</si>
  <si>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</si>
  <si>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</si>
  <si>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</si>
  <si>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</si>
  <si>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</si>
  <si>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</si>
  <si>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</si>
  <si>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</si>
  <si>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</si>
  <si>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</si>
  <si>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</si>
  <si>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</si>
  <si>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</si>
  <si>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</si>
  <si>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</si>
  <si>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</si>
  <si>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</si>
  <si>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</si>
  <si>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</si>
  <si>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</si>
  <si>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</si>
  <si>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</si>
  <si>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</si>
  <si>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</si>
  <si>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</si>
  <si>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</si>
  <si>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</si>
  <si>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</si>
  <si>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</si>
  <si>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</si>
  <si>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</si>
  <si>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</si>
  <si>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</si>
  <si>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</si>
  <si>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</si>
  <si>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</si>
  <si>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</si>
  <si>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</si>
  <si>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</si>
  <si>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</si>
  <si>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</si>
  <si>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</si>
  <si>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</si>
  <si>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</si>
  <si>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</si>
  <si>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</si>
  <si>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</si>
  <si>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</si>
  <si>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</si>
  <si>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</si>
  <si>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</si>
  <si>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</si>
  <si>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</si>
  <si>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</si>
  <si>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</si>
  <si>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</si>
  <si>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</si>
  <si>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</si>
  <si>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</si>
  <si>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</si>
  <si>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</si>
  <si>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</si>
  <si>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</si>
  <si>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</si>
  <si>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</si>
  <si>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</si>
  <si>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</si>
  <si>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</si>
  <si>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</si>
  <si>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</si>
  <si>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</si>
  <si>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</si>
  <si>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</si>
  <si>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</si>
  <si>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</si>
  <si>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</si>
  <si>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</si>
  <si>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</si>
  <si>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</si>
  <si>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</si>
  <si>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</si>
  <si>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</si>
  <si>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</si>
  <si>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</si>
  <si>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</si>
  <si>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</si>
  <si>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</si>
  <si>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</si>
  <si>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</si>
  <si>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</si>
  <si>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</si>
  <si>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</si>
  <si>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</si>
  <si>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</si>
  <si>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</si>
  <si>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</si>
  <si>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</si>
  <si>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</si>
  <si>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</si>
  <si>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</si>
  <si>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</si>
  <si>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</si>
  <si>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</si>
  <si>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</si>
  <si>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</si>
  <si>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</si>
  <si>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</si>
  <si>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</si>
  <si>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</si>
  <si>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</si>
  <si>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</si>
  <si>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</si>
  <si>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</si>
  <si>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</si>
  <si>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</si>
  <si>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</si>
  <si>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</si>
  <si>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</si>
  <si>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</si>
  <si>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</si>
  <si>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</si>
  <si>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</si>
  <si>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</si>
  <si>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</si>
  <si>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</si>
  <si>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</si>
  <si>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</si>
  <si>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</si>
  <si>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</si>
  <si>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</si>
  <si>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</si>
  <si>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</si>
  <si>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</si>
  <si>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</si>
  <si>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</si>
  <si>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</si>
  <si>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</si>
  <si>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</si>
  <si>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</si>
  <si>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</si>
  <si>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</si>
  <si>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</si>
  <si>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</si>
  <si>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</si>
  <si>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</si>
  <si>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</si>
  <si>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</si>
  <si>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</si>
  <si>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</si>
  <si>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</si>
  <si>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</si>
  <si>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</si>
  <si>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</si>
  <si>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</si>
  <si>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</si>
  <si>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</si>
  <si>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</si>
  <si>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</si>
  <si>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</si>
  <si>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</si>
  <si>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</si>
  <si>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</si>
  <si>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</si>
  <si>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</si>
  <si>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</si>
  <si>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</si>
  <si>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</si>
  <si>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</si>
  <si>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</si>
  <si>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</si>
  <si>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</si>
  <si>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</si>
  <si>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</si>
  <si>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</si>
  <si>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</si>
  <si>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</si>
  <si>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</si>
  <si>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</si>
  <si>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</si>
  <si>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</si>
  <si>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</si>
  <si>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</si>
  <si>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</si>
  <si>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</si>
  <si>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</si>
  <si>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</si>
  <si>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</si>
  <si>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</si>
  <si>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</si>
  <si>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</si>
  <si>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</si>
  <si>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</si>
  <si>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</si>
  <si>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</si>
  <si>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</si>
  <si>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</si>
  <si>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</si>
  <si>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</si>
  <si>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</si>
  <si>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</si>
  <si>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</si>
  <si>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</si>
  <si>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</si>
  <si>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</si>
  <si>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</si>
  <si>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</si>
  <si>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</si>
  <si>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</si>
  <si>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</si>
  <si>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</si>
  <si>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</si>
  <si>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</si>
  <si>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</si>
  <si>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</si>
  <si>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</si>
  <si>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</si>
  <si>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</si>
  <si>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</si>
  <si>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</si>
  <si>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</si>
  <si>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</si>
  <si>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</si>
  <si>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</si>
  <si>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</si>
  <si>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</si>
  <si>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</si>
  <si>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</si>
  <si>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</si>
  <si>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</si>
  <si>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</si>
  <si>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</si>
  <si>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</si>
  <si>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</si>
  <si>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</si>
  <si>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</si>
  <si>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</si>
  <si>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</si>
  <si>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</si>
  <si>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</si>
  <si>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</si>
  <si>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</si>
  <si>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</si>
  <si>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</si>
  <si>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</si>
  <si>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</si>
  <si>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</si>
  <si>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</si>
  <si>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</si>
  <si>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</si>
  <si>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</si>
  <si>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</si>
  <si>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</si>
  <si>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</si>
  <si>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</si>
  <si>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</si>
  <si>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</si>
  <si>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</si>
  <si>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</si>
  <si>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</si>
  <si>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</si>
  <si>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</si>
  <si>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</si>
  <si>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</si>
  <si>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</si>
  <si>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</si>
  <si>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</si>
  <si>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</si>
  <si>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</si>
  <si>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</si>
  <si>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</si>
  <si>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</si>
  <si>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</si>
  <si>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</si>
  <si>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</si>
  <si>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</si>
  <si>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</si>
  <si>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</si>
  <si>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</si>
  <si>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</si>
  <si>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</si>
  <si>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</si>
  <si>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</si>
  <si>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</si>
  <si>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</si>
  <si>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</si>
  <si>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</si>
  <si>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</si>
  <si>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</si>
  <si>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</si>
  <si>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</si>
  <si>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</si>
  <si>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</si>
  <si>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</si>
  <si>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</si>
  <si>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</si>
  <si>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</si>
  <si>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</si>
  <si>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</si>
  <si>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</si>
  <si>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</si>
  <si>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</si>
  <si>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</si>
  <si>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</si>
  <si>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</si>
  <si>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</si>
  <si>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</si>
  <si>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</si>
  <si>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</si>
  <si>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</si>
  <si>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</si>
  <si>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</si>
  <si>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</si>
  <si>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</si>
  <si>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</si>
  <si>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</si>
  <si>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</si>
  <si>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</si>
  <si>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</si>
  <si>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</si>
  <si>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</si>
  <si>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</si>
  <si>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</si>
  <si>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</si>
  <si>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</si>
  <si>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</si>
  <si>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</si>
  <si>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</si>
  <si>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</si>
  <si>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</si>
  <si>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</si>
  <si>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</si>
  <si>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</si>
  <si>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</si>
  <si>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</si>
  <si>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</si>
  <si>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</si>
  <si>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</si>
  <si>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</si>
  <si>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</si>
  <si>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</si>
  <si>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</si>
  <si>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</si>
  <si>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</si>
  <si>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</si>
  <si>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</si>
  <si>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</si>
  <si>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</si>
  <si>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</si>
  <si>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</si>
  <si>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</si>
  <si>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</si>
  <si>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</si>
  <si>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</si>
  <si>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</si>
  <si>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</si>
  <si>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</si>
  <si>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</si>
  <si>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</si>
  <si>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</si>
  <si>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</si>
  <si>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</si>
  <si>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</si>
  <si>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</si>
  <si>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</si>
  <si>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</si>
  <si>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</si>
  <si>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</si>
  <si>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</si>
  <si>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</si>
  <si>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</si>
  <si>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</si>
  <si>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</si>
  <si>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</si>
  <si>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</si>
  <si>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</si>
  <si>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</si>
  <si>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</si>
  <si>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</si>
  <si>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</si>
  <si>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</si>
  <si>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</si>
  <si>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</si>
  <si>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</si>
  <si>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</si>
  <si>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</si>
  <si>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</si>
  <si>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</si>
  <si>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</si>
  <si>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</si>
  <si>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</si>
  <si>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</si>
  <si>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</si>
  <si>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</si>
  <si>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</si>
  <si>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</si>
  <si>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</si>
  <si>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</si>
  <si>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</si>
  <si>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</si>
  <si>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</si>
  <si>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</si>
  <si>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</si>
  <si>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</si>
  <si>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</si>
  <si>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</si>
  <si>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</si>
  <si>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</si>
  <si>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</si>
  <si>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</si>
  <si>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</si>
  <si>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</si>
  <si>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</si>
  <si>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</si>
  <si>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</si>
  <si>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</si>
  <si>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</si>
  <si>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</si>
  <si>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</si>
  <si>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</si>
  <si>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</si>
  <si>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</si>
  <si>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</si>
  <si>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</si>
  <si>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</si>
  <si>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</si>
  <si>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</si>
  <si>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</si>
  <si>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</si>
  <si>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</si>
  <si>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</si>
  <si>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</si>
  <si>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</si>
  <si>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</si>
  <si>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</si>
  <si>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</si>
  <si>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</si>
  <si>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</si>
  <si>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</si>
  <si>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</si>
  <si>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</si>
  <si>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</si>
  <si>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</si>
  <si>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</si>
  <si>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</si>
  <si>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</si>
  <si>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</si>
  <si>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</si>
  <si>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</si>
  <si>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</si>
  <si>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</si>
  <si>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</si>
  <si>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</si>
  <si>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</si>
  <si>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</si>
  <si>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</si>
  <si>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</si>
  <si>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</si>
  <si>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</si>
  <si>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</si>
  <si>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</si>
  <si>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</si>
  <si>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</si>
  <si>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</si>
  <si>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</si>
  <si>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</si>
  <si>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</si>
  <si>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</si>
  <si>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</si>
  <si>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</si>
  <si>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</si>
  <si>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</si>
  <si>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</si>
  <si>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</si>
  <si>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</si>
  <si>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</si>
  <si>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</si>
  <si>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</si>
  <si>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</si>
  <si>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</si>
  <si>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</si>
  <si>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</si>
  <si>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</si>
  <si>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</si>
  <si>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</si>
  <si>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</si>
  <si>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</si>
  <si>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</si>
  <si>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</si>
  <si>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</si>
  <si>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</si>
  <si>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</si>
  <si>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</si>
  <si>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</si>
  <si>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</si>
  <si>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</si>
  <si>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</si>
  <si>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</si>
  <si>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</si>
  <si>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</si>
  <si>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</si>
  <si>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</si>
  <si>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</si>
  <si>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</si>
  <si>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</si>
  <si>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</si>
  <si>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</si>
  <si>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</si>
  <si>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</si>
  <si>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</si>
  <si>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</si>
  <si>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</si>
  <si>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</si>
  <si>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</si>
  <si>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</si>
  <si>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</si>
  <si>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</si>
  <si>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</si>
  <si>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</si>
  <si>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</si>
  <si>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</si>
  <si>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</si>
  <si>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</si>
  <si>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</si>
  <si>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</si>
  <si>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</si>
  <si>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</si>
  <si>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</si>
  <si>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</si>
  <si>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</si>
  <si>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</si>
  <si>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</si>
  <si>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</si>
  <si>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</si>
  <si>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</si>
  <si>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</si>
  <si>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</si>
  <si>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</si>
  <si>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</si>
  <si>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</si>
  <si>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</si>
  <si>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</si>
  <si>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</si>
  <si>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</si>
  <si>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</si>
  <si>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</si>
  <si>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</si>
  <si>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</si>
  <si>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</si>
  <si>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</si>
  <si>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</si>
  <si>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</si>
  <si>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</si>
  <si>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</si>
  <si>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</si>
  <si>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</si>
  <si>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</si>
  <si>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</si>
  <si>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</si>
  <si>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</si>
  <si>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</si>
  <si>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</si>
  <si>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</si>
  <si>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</si>
  <si>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</si>
  <si>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</si>
  <si>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</si>
  <si>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</si>
  <si>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</si>
  <si>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</si>
  <si>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</si>
  <si>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</si>
  <si>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</si>
  <si>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</si>
  <si>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</si>
  <si>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</si>
  <si>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</si>
  <si>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</si>
  <si>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</si>
  <si>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</si>
  <si>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</si>
  <si>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</si>
  <si>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</si>
  <si>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</si>
  <si>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</si>
  <si>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</si>
  <si>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</si>
  <si>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</si>
  <si>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</si>
  <si>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</si>
  <si>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</si>
  <si>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</si>
  <si>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</si>
  <si>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</si>
  <si>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</si>
  <si>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</si>
  <si>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</si>
  <si>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</si>
  <si>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</si>
  <si>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</si>
  <si>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</si>
  <si>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</si>
  <si>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</si>
  <si>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</si>
  <si>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</si>
  <si>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</si>
  <si>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</si>
  <si>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</si>
  <si>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</si>
  <si>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</si>
  <si>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</si>
  <si>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</si>
  <si>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</si>
  <si>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</si>
  <si>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</si>
  <si>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</si>
  <si>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</si>
  <si>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</si>
  <si>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</si>
  <si>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</si>
  <si>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</si>
  <si>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</si>
  <si>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</si>
  <si>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</si>
  <si>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</si>
  <si>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</si>
  <si>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</si>
  <si>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</si>
  <si>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</si>
  <si>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</si>
  <si>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</si>
  <si>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</si>
  <si>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</si>
  <si>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</si>
  <si>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</si>
  <si>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</si>
  <si>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</si>
  <si>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</si>
  <si>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</si>
  <si>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</si>
  <si>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</si>
  <si>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</si>
  <si>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</si>
  <si>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</si>
  <si>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</si>
  <si>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</si>
  <si>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</si>
  <si>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</si>
  <si>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</si>
  <si>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</si>
  <si>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</si>
  <si>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</si>
  <si>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</si>
  <si>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</si>
  <si>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</si>
  <si>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</si>
  <si>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</si>
  <si>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</si>
  <si>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</si>
  <si>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</si>
  <si>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</si>
  <si>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</si>
  <si>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</si>
  <si>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</si>
  <si>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</si>
  <si>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</si>
  <si>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</si>
  <si>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</si>
  <si>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</si>
  <si>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</si>
  <si>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</si>
  <si>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</si>
  <si>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</si>
  <si>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</si>
  <si>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</si>
  <si>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</si>
  <si>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</si>
  <si>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</si>
  <si>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</si>
  <si>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</si>
  <si>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</si>
  <si>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</si>
  <si>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</si>
  <si>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</si>
  <si>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</si>
  <si>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</si>
  <si>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</si>
  <si>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</si>
  <si>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</si>
  <si>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</si>
  <si>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</si>
  <si>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</si>
  <si>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</si>
  <si>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</si>
  <si>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</si>
  <si>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</si>
  <si>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</si>
  <si>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</si>
  <si>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</si>
  <si>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</si>
  <si>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</si>
  <si>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</si>
  <si>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</si>
  <si>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</si>
  <si>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</si>
  <si>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</si>
  <si>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</si>
  <si>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</si>
  <si>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</si>
  <si>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</si>
  <si>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</si>
  <si>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</si>
  <si>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</si>
  <si>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</si>
  <si>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</si>
  <si>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</si>
  <si>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</si>
  <si>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</si>
  <si>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</si>
  <si>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</si>
  <si>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</si>
  <si>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</si>
  <si>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</si>
  <si>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</si>
  <si>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</si>
  <si>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</si>
  <si>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</si>
  <si>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</si>
  <si>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</si>
  <si>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</si>
  <si>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</si>
  <si>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</si>
  <si>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</si>
  <si>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</si>
  <si>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</si>
  <si>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</si>
  <si>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</si>
  <si>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</si>
  <si>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</si>
  <si>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</si>
  <si>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</si>
  <si>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</si>
  <si>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</si>
  <si>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</si>
  <si>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</si>
  <si>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</si>
  <si>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</si>
  <si>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</si>
  <si>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</si>
  <si>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</si>
  <si>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</si>
  <si>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</si>
  <si>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</si>
  <si>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</si>
  <si>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</si>
  <si>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</si>
  <si>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</si>
  <si>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</si>
  <si>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</si>
  <si>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</si>
  <si>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</si>
  <si>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</si>
  <si>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</si>
  <si>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</si>
  <si>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</si>
  <si>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</si>
  <si>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</si>
  <si>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</si>
  <si>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</si>
  <si>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</si>
  <si>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</si>
  <si>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</si>
  <si>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</si>
  <si>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</si>
  <si>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</si>
  <si>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</si>
  <si>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</si>
  <si>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</si>
  <si>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</si>
  <si>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</si>
  <si>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</si>
  <si>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</si>
  <si>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</si>
  <si>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</si>
  <si>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</si>
  <si>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</si>
  <si>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</si>
  <si>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</si>
  <si>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</si>
  <si>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</si>
  <si>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</si>
  <si>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</si>
  <si>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</si>
  <si>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</si>
  <si>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</si>
  <si>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</si>
  <si>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</si>
  <si>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</si>
  <si>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</si>
  <si>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</si>
  <si>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</si>
  <si>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</si>
  <si>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</si>
  <si>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</si>
  <si>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</si>
  <si>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</si>
  <si>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</si>
  <si>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</si>
  <si>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</si>
  <si>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</si>
  <si>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</si>
  <si>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</si>
  <si>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</si>
  <si>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</si>
  <si>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</si>
  <si>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</si>
  <si>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</si>
  <si>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</si>
  <si>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</si>
  <si>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</si>
  <si>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</si>
  <si>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</si>
  <si>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</si>
  <si>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</si>
  <si>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</si>
  <si>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</si>
  <si>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</si>
  <si>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</si>
  <si>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</si>
  <si>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</si>
  <si>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</si>
  <si>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</si>
  <si>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</si>
  <si>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</si>
  <si>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</si>
  <si>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</si>
  <si>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</si>
  <si>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</si>
  <si>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</si>
  <si>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</si>
  <si>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</si>
  <si>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</si>
  <si>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</si>
  <si>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</si>
  <si>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</si>
  <si>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</si>
  <si>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</si>
  <si>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</si>
  <si>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</si>
  <si>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</si>
  <si>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</si>
  <si>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</si>
  <si>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</si>
  <si>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</si>
  <si>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</si>
  <si>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</si>
  <si>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</si>
  <si>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</si>
  <si>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</si>
  <si>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</si>
  <si>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</si>
  <si>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</si>
  <si>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</si>
  <si>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</si>
  <si>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</si>
  <si>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</si>
  <si>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</si>
  <si>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</si>
  <si>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</si>
  <si>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</si>
  <si>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</si>
  <si>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</si>
  <si>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</si>
  <si>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</si>
  <si>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</si>
  <si>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</si>
  <si>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</si>
  <si>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</si>
  <si>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</si>
  <si>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</si>
  <si>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</si>
  <si>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</si>
  <si>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</si>
  <si>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</si>
  <si>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</si>
  <si>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</si>
  <si>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</si>
  <si>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</si>
  <si>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</si>
  <si>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</si>
  <si>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</si>
  <si>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</si>
  <si>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</si>
  <si>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</si>
  <si>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</si>
  <si>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</si>
  <si>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</si>
  <si>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</si>
  <si>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</si>
  <si>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</si>
  <si>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</si>
  <si>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</si>
  <si>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</si>
  <si>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</si>
  <si>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</si>
  <si>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</si>
  <si>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</si>
  <si>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</si>
  <si>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</si>
  <si>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</si>
  <si>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</si>
  <si>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</si>
  <si>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</si>
  <si>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</si>
  <si>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</si>
  <si>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</si>
  <si>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</si>
  <si>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</si>
  <si>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</si>
  <si>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</si>
  <si>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</si>
  <si>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</si>
  <si>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</si>
  <si>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</si>
  <si>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</si>
  <si>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</si>
  <si>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</si>
  <si>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</si>
  <si>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</si>
  <si>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</si>
  <si>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</si>
  <si>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</si>
  <si>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</si>
  <si>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</si>
  <si>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</si>
  <si>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</si>
  <si>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</si>
  <si>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</si>
  <si>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</si>
  <si>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</si>
  <si>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</si>
  <si>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</si>
  <si>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</si>
  <si>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</si>
  <si>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</si>
  <si>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</si>
  <si>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</si>
  <si>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</si>
  <si>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</si>
  <si>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</si>
  <si>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</si>
  <si>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</si>
  <si>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</si>
  <si>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</si>
  <si>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</si>
  <si>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</si>
  <si>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</si>
  <si>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</si>
  <si>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</si>
  <si>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</si>
  <si>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</si>
  <si>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</si>
  <si>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</si>
  <si>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</si>
  <si>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</si>
  <si>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</si>
  <si>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</si>
  <si>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</si>
  <si>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</si>
  <si>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</si>
  <si>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</si>
  <si>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</si>
  <si>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</si>
  <si>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</si>
  <si>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</si>
  <si>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</si>
  <si>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</si>
  <si>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</si>
  <si>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</si>
  <si>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</si>
  <si>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</si>
  <si>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</si>
  <si>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</si>
  <si>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</si>
  <si>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</si>
  <si>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</si>
  <si>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</si>
  <si>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</si>
  <si>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</si>
  <si>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</si>
  <si>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</si>
  <si>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</si>
  <si>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</si>
  <si>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</si>
  <si>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</si>
  <si>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</si>
  <si>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</si>
  <si>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</si>
  <si>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</si>
  <si>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</si>
  <si>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</si>
  <si>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</si>
  <si>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</si>
  <si>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</si>
  <si>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</si>
  <si>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</si>
  <si>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</si>
  <si>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</si>
  <si>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</si>
  <si>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</si>
  <si>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</si>
  <si>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</si>
  <si>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</si>
  <si>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</si>
  <si>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</si>
  <si>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</si>
  <si>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</si>
  <si>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</si>
  <si>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</si>
  <si>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</si>
  <si>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</si>
  <si>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</si>
  <si>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</si>
  <si>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</si>
  <si>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</si>
  <si>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</si>
  <si>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</si>
  <si>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</si>
  <si>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</si>
  <si>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</si>
  <si>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</si>
  <si>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</si>
  <si>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</si>
  <si>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</si>
  <si>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</si>
  <si>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</si>
  <si>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</si>
  <si>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</si>
  <si>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</si>
  <si>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</si>
  <si>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</si>
  <si>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</si>
  <si>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</si>
  <si>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</si>
  <si>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</si>
  <si>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</si>
  <si>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</si>
  <si>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</si>
  <si>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</si>
  <si>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</si>
  <si>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</si>
  <si>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</si>
  <si>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</si>
  <si>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</si>
  <si>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</si>
  <si>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</si>
  <si>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</si>
  <si>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</si>
  <si>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</si>
  <si>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</si>
  <si>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</si>
  <si>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</si>
  <si>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</si>
  <si>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</si>
  <si>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</si>
  <si>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</si>
  <si>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</si>
  <si>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</si>
  <si>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</si>
  <si>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</si>
  <si>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</si>
  <si>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</si>
  <si>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</si>
  <si>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</si>
  <si>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</si>
  <si>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</si>
  <si>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</si>
  <si>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</si>
  <si>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</si>
  <si>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</si>
  <si>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</si>
  <si>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</si>
  <si>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</si>
  <si>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</si>
  <si>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</si>
  <si>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</si>
  <si>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</si>
  <si>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</si>
  <si>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</si>
  <si>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</si>
  <si>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</si>
  <si>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</si>
  <si>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</si>
  <si>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</si>
  <si>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</si>
  <si>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</si>
  <si>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</si>
  <si>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</si>
  <si>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</si>
  <si>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</si>
  <si>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</si>
  <si>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</si>
  <si>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</si>
  <si>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</si>
  <si>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</si>
  <si>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</si>
  <si>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</si>
  <si>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</si>
  <si>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</si>
  <si>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</si>
  <si>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</si>
  <si>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</si>
  <si>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</si>
  <si>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</si>
  <si>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</si>
  <si>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</si>
  <si>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</si>
  <si>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</si>
  <si>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</si>
  <si>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</si>
  <si>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</si>
  <si>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</si>
  <si>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</si>
  <si>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</si>
  <si>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</si>
  <si>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</si>
  <si>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</si>
  <si>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</si>
  <si>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</si>
  <si>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</si>
  <si>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</si>
  <si>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</si>
  <si>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</si>
  <si>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</si>
  <si>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</si>
  <si>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</si>
  <si>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</si>
  <si>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</si>
  <si>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</si>
  <si>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</si>
  <si>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</si>
  <si>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</si>
  <si>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</si>
  <si>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</si>
  <si>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</si>
  <si>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</si>
  <si>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</si>
  <si>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</si>
  <si>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</si>
  <si>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</si>
  <si>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</si>
  <si>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</si>
  <si>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</si>
  <si>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</si>
  <si>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</si>
  <si>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</si>
  <si>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</si>
  <si>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</si>
  <si>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</si>
  <si>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</si>
  <si>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</si>
  <si>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</si>
  <si>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</si>
  <si>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</si>
  <si>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</si>
  <si>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</si>
  <si>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</si>
  <si>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</si>
  <si>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</si>
  <si>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</si>
  <si>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</si>
  <si>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</si>
  <si>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</si>
  <si>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</si>
  <si>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</si>
  <si>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</si>
  <si>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</si>
  <si>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</si>
  <si>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</si>
  <si>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</si>
  <si>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</si>
  <si>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</si>
  <si>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</si>
  <si>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</si>
  <si>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</si>
  <si>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</si>
  <si>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</si>
  <si>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</si>
  <si>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</si>
  <si>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</si>
  <si>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</si>
  <si>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</si>
  <si>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</si>
  <si>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</si>
  <si>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</si>
  <si>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</si>
  <si>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</si>
  <si>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</si>
  <si>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</si>
  <si>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</si>
  <si>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</si>
  <si>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</si>
  <si>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</si>
  <si>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</si>
  <si>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</si>
  <si>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</si>
  <si>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</si>
  <si>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</si>
  <si>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</si>
  <si>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</si>
  <si>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</si>
  <si>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</si>
  <si>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</si>
  <si>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</si>
  <si>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</si>
  <si>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</si>
  <si>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</si>
  <si>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</si>
  <si>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</si>
  <si>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</si>
  <si>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</si>
  <si>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</si>
  <si>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</si>
  <si>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</si>
  <si>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</si>
  <si>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</si>
  <si>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</si>
  <si>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</si>
  <si>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</si>
  <si>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</si>
  <si>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</si>
  <si>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</si>
  <si>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</si>
  <si>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</si>
  <si>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</si>
  <si>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</si>
  <si>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</si>
  <si>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</si>
  <si>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</si>
  <si>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</si>
  <si>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</si>
  <si>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</si>
  <si>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</si>
  <si>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</si>
  <si>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</si>
  <si>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</si>
  <si>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</si>
  <si>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</si>
  <si>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</si>
  <si>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</si>
  <si>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</si>
  <si>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</si>
  <si>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</si>
  <si>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</si>
  <si>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</si>
  <si>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</si>
  <si>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</si>
  <si>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</si>
  <si>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</si>
  <si>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</si>
  <si>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</si>
  <si>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</si>
  <si>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</si>
  <si>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</si>
  <si>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</si>
  <si>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</si>
  <si>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</si>
  <si>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</si>
  <si>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</si>
  <si>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</si>
  <si>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</si>
  <si>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</si>
  <si>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</si>
  <si>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</si>
  <si>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</si>
  <si>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</si>
  <si>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</si>
  <si>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</si>
  <si>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</si>
  <si>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</si>
  <si>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</si>
  <si>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</si>
  <si>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</si>
  <si>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</si>
  <si>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</si>
  <si>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</si>
  <si>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</si>
  <si>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</si>
  <si>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</si>
  <si>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</si>
  <si>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</si>
  <si>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</si>
  <si>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</si>
  <si>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</si>
  <si>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</si>
  <si>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</si>
  <si>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</si>
  <si>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</si>
  <si>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</si>
  <si>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</si>
  <si>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</si>
  <si>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</si>
  <si>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</si>
  <si>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</si>
  <si>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</si>
  <si>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</si>
  <si>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</si>
  <si>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</si>
  <si>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</si>
  <si>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</si>
  <si>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</si>
  <si>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</si>
  <si>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</si>
  <si>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</si>
  <si>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</si>
  <si>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</si>
  <si>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</si>
  <si>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</si>
  <si>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</si>
  <si>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</si>
  <si>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</si>
  <si>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</si>
  <si>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</si>
  <si>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</si>
  <si>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</si>
  <si>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</si>
  <si>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</si>
  <si>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</si>
  <si>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</si>
  <si>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</si>
  <si>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</si>
  <si>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</si>
  <si>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</si>
  <si>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</si>
  <si>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</si>
  <si>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</si>
  <si>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</si>
  <si>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</si>
  <si>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</si>
  <si>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</si>
  <si>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</si>
  <si>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</si>
  <si>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</si>
  <si>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</si>
  <si>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</si>
  <si>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</si>
  <si>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</si>
  <si>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</si>
  <si>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</si>
  <si>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</si>
  <si>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</si>
  <si>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</si>
  <si>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</si>
  <si>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</si>
  <si>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</si>
  <si>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</si>
  <si>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</si>
  <si>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</si>
  <si>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</si>
  <si>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</si>
  <si>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</si>
  <si>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</si>
  <si>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</si>
  <si>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</si>
  <si>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</si>
  <si>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</si>
  <si>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</si>
  <si>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</si>
  <si>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</si>
  <si>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</si>
  <si>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</si>
  <si>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</si>
  <si>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</si>
  <si>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</si>
  <si>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</si>
  <si>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</si>
  <si>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</si>
  <si>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</si>
  <si>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</si>
  <si>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</si>
  <si>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</si>
  <si>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</si>
  <si>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</si>
  <si>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</si>
  <si>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</si>
  <si>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</si>
  <si>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</si>
  <si>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</si>
  <si>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</si>
  <si>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</si>
  <si>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</si>
  <si>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</si>
  <si>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</si>
  <si>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</si>
  <si>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</si>
  <si>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</si>
  <si>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</si>
  <si>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</si>
  <si>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</si>
  <si>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</si>
  <si>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</si>
  <si>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</si>
  <si>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</si>
  <si>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</si>
  <si>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</si>
  <si>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</si>
  <si>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</si>
  <si>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</si>
  <si>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</si>
  <si>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</si>
  <si>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</si>
  <si>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</si>
  <si>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</si>
  <si>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</si>
  <si>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</si>
  <si>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</si>
  <si>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</si>
  <si>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</si>
  <si>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</si>
  <si>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</si>
  <si>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</si>
  <si>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</si>
  <si>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</si>
  <si>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</si>
  <si>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</si>
  <si>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</si>
  <si>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</si>
  <si>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</si>
  <si>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</si>
  <si>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</si>
  <si>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</si>
  <si>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</si>
  <si>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</si>
  <si>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</si>
  <si>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</si>
  <si>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</si>
  <si>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</si>
  <si>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</si>
  <si>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</si>
  <si>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</si>
  <si>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</si>
  <si>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</si>
  <si>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</si>
  <si>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</si>
  <si>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</si>
  <si>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</si>
  <si>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</si>
  <si>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</si>
  <si>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</si>
  <si>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</si>
  <si>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</si>
  <si>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</si>
  <si>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</si>
  <si>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</si>
  <si>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</si>
  <si>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</si>
  <si>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</si>
  <si>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</si>
  <si>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</si>
  <si>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</si>
  <si>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</si>
  <si>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</si>
  <si>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</si>
  <si>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</si>
  <si>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</si>
  <si>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</si>
  <si>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</si>
  <si>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</si>
  <si>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</si>
  <si>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</si>
  <si>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</si>
  <si>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</si>
  <si>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</si>
  <si>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</si>
  <si>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</si>
  <si>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</si>
  <si>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</si>
  <si>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</si>
  <si>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</si>
  <si>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</si>
  <si>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</si>
  <si>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</si>
  <si>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</si>
  <si>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</si>
  <si>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</si>
  <si>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</si>
  <si>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</si>
  <si>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</si>
  <si>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</si>
  <si>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</si>
  <si>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</si>
  <si>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</si>
  <si>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</si>
  <si>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</si>
  <si>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</si>
  <si>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</si>
  <si>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</si>
  <si>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</si>
  <si>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</si>
  <si>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</si>
  <si>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</si>
  <si>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</si>
  <si>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</si>
  <si>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</si>
  <si>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</si>
  <si>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</si>
  <si>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</si>
  <si>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</si>
  <si>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</si>
  <si>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</si>
  <si>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</si>
  <si>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</si>
  <si>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</si>
  <si>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</si>
  <si>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</si>
  <si>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</si>
  <si>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</si>
  <si>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</si>
  <si>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</si>
  <si>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</si>
  <si>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</si>
  <si>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</si>
  <si>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</si>
  <si>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</si>
  <si>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</si>
  <si>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</si>
  <si>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</si>
  <si>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</si>
  <si>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</si>
  <si>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</si>
  <si>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</si>
  <si>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</si>
  <si>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</si>
  <si>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</si>
  <si>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</si>
  <si>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</si>
  <si>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</si>
  <si>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</si>
  <si>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</si>
  <si>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</si>
  <si>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</si>
  <si>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</si>
  <si>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</si>
  <si>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</si>
  <si>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</si>
  <si>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</si>
  <si>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</si>
  <si>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</si>
  <si>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</si>
  <si>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</si>
  <si>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</si>
  <si>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</si>
  <si>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</si>
  <si>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</si>
  <si>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</si>
  <si>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</si>
  <si>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</si>
  <si>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</si>
  <si>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</si>
  <si>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</si>
  <si>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</si>
  <si>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</si>
  <si>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</si>
  <si>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</si>
  <si>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</si>
  <si>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</si>
  <si>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</si>
  <si>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</si>
  <si>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</si>
  <si>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</si>
  <si>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</si>
  <si>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</si>
  <si>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</si>
  <si>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</si>
  <si>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</si>
  <si>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</si>
  <si>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</si>
  <si>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</si>
  <si>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</si>
  <si>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</si>
  <si>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</si>
  <si>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</si>
  <si>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</si>
  <si>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</si>
  <si>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</si>
  <si>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</si>
  <si>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</si>
  <si>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</si>
  <si>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</si>
  <si>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</si>
  <si>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</si>
  <si>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</si>
  <si>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</si>
  <si>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</si>
  <si>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</si>
  <si>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</si>
  <si>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</si>
  <si>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</si>
  <si>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</si>
  <si>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</si>
  <si>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</si>
  <si>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</si>
  <si>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</si>
  <si>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</si>
  <si>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</si>
  <si>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</si>
  <si>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</si>
  <si>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</si>
  <si>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</si>
  <si>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</si>
  <si>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</si>
  <si>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</si>
  <si>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</si>
  <si>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</si>
  <si>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</si>
  <si>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</si>
  <si>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</si>
  <si>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</si>
  <si>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</si>
  <si>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</si>
  <si>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</si>
  <si>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</si>
  <si>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</si>
  <si>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</si>
  <si>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</si>
  <si>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</si>
  <si>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</si>
  <si>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</si>
  <si>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</si>
  <si>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</si>
  <si>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</si>
  <si>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</si>
  <si>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</si>
  <si>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</si>
  <si>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</si>
  <si>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</si>
  <si>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</si>
  <si>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</si>
  <si>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</si>
  <si>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</si>
  <si>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</si>
  <si>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</si>
  <si>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</si>
  <si>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</si>
  <si>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</si>
  <si>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</si>
  <si>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</si>
  <si>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</si>
  <si>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</si>
  <si>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</si>
  <si>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</si>
  <si>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</si>
  <si>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</si>
  <si>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</si>
  <si>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</si>
  <si>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</si>
  <si>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</si>
  <si>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</si>
  <si>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</si>
  <si>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</si>
  <si>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</si>
  <si>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</si>
  <si>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</si>
  <si>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</si>
  <si>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</si>
  <si>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</si>
  <si>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</si>
  <si>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</si>
  <si>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</si>
  <si>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</si>
  <si>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</si>
  <si>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</si>
  <si>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</si>
  <si>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</si>
  <si>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</si>
  <si>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</si>
  <si>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</si>
  <si>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</si>
  <si>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</si>
  <si>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</si>
  <si>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</si>
  <si>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</si>
  <si>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</si>
  <si>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</si>
  <si>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</si>
  <si>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</si>
  <si>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</si>
  <si>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</si>
  <si>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</si>
  <si>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</si>
  <si>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</si>
  <si>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</si>
  <si>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</si>
  <si>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</si>
  <si>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</si>
  <si>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</si>
  <si>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</si>
  <si>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</si>
  <si>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</si>
  <si>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</si>
  <si>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</si>
  <si>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</si>
  <si>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</si>
  <si>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</si>
  <si>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</si>
  <si>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</si>
  <si>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</si>
  <si>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</si>
  <si>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</si>
  <si>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</si>
  <si>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</si>
  <si>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</si>
  <si>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</si>
  <si>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</si>
  <si>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</si>
  <si>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</si>
  <si>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</si>
  <si>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</si>
  <si>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</si>
  <si>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</si>
  <si>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</si>
  <si>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</si>
  <si>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</si>
  <si>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</si>
  <si>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</si>
  <si>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</si>
  <si>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</si>
  <si>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</si>
  <si>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</si>
  <si>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</si>
  <si>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</si>
  <si>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</si>
  <si>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</si>
  <si>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</si>
  <si>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</si>
  <si>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</si>
  <si>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</si>
  <si>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</si>
  <si>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</si>
  <si>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</si>
  <si>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</si>
  <si>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</si>
  <si>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</si>
  <si>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</si>
  <si>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</si>
  <si>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</si>
  <si>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</si>
  <si>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</si>
  <si>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</si>
  <si>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</si>
  <si>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</si>
  <si>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</si>
  <si>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</si>
  <si>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</si>
  <si>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</si>
  <si>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</si>
  <si>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</si>
  <si>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</si>
  <si>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</si>
  <si>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</si>
  <si>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</si>
  <si>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</si>
  <si>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</si>
  <si>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</si>
  <si>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</si>
  <si>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</si>
  <si>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</si>
  <si>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</si>
  <si>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</si>
  <si>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</si>
  <si>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</si>
  <si>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</si>
  <si>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</si>
  <si>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</si>
  <si>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</si>
  <si>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</si>
  <si>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</si>
  <si>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</si>
  <si>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</si>
  <si>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</si>
  <si>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</si>
  <si>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</si>
  <si>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</si>
  <si>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</si>
  <si>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</si>
  <si>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</si>
  <si>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</si>
  <si>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</si>
  <si>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</si>
  <si>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</si>
  <si>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</si>
  <si>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</si>
  <si>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</si>
  <si>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</si>
  <si>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</si>
  <si>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</si>
  <si>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</si>
  <si>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</si>
  <si>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</si>
  <si>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</si>
  <si>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</si>
  <si>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</si>
  <si>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</si>
  <si>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</si>
  <si>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</si>
  <si>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</si>
  <si>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</si>
  <si>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</si>
  <si>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</si>
  <si>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</si>
  <si>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</si>
  <si>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</si>
  <si>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</si>
  <si>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</si>
  <si>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</si>
  <si>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</si>
  <si>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</si>
  <si>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</si>
  <si>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</si>
  <si>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</si>
  <si>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</si>
  <si>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</si>
  <si>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</si>
  <si>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</si>
  <si>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</si>
  <si>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</si>
  <si>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</si>
  <si>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</si>
  <si>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</si>
  <si>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</si>
  <si>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</si>
  <si>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</si>
  <si>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</si>
  <si>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</si>
  <si>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</si>
  <si>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</si>
  <si>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</si>
  <si>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</si>
  <si>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</si>
  <si>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</si>
  <si>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</si>
  <si>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</si>
  <si>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</si>
  <si>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</si>
  <si>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</si>
  <si>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</si>
  <si>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</si>
  <si>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</si>
  <si>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</si>
  <si>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</si>
  <si>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</si>
  <si>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</si>
  <si>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</si>
  <si>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</si>
  <si>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</si>
  <si>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</si>
  <si>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</si>
  <si>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</si>
  <si>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</si>
  <si>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</si>
  <si>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</si>
  <si>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</si>
  <si>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</si>
  <si>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</si>
  <si>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</si>
  <si>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</si>
  <si>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</si>
  <si>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</si>
  <si>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</si>
  <si>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</si>
  <si>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</si>
  <si>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</si>
  <si>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</si>
  <si>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</si>
  <si>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</si>
  <si>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</si>
  <si>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</si>
  <si>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</si>
  <si>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</si>
  <si>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</si>
  <si>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</si>
  <si>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</si>
  <si>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</si>
  <si>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</si>
  <si>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</si>
  <si>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</si>
  <si>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</si>
  <si>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</si>
  <si>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</si>
  <si>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</si>
  <si>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</si>
  <si>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</si>
  <si>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</si>
  <si>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</si>
  <si>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</si>
  <si>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</si>
  <si>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</si>
  <si>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</si>
  <si>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</si>
  <si>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</si>
  <si>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</si>
  <si>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</si>
  <si>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</si>
  <si>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</si>
  <si>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</si>
  <si>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</si>
  <si>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</si>
  <si>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</si>
  <si>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</si>
  <si>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</si>
  <si>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</si>
  <si>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</si>
  <si>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</si>
  <si>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</si>
  <si>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</si>
  <si>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</si>
  <si>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</si>
  <si>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</si>
  <si>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</si>
  <si>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</si>
  <si>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</si>
  <si>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</si>
  <si>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</si>
  <si>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</si>
  <si>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</si>
  <si>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</si>
  <si>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</si>
  <si>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</si>
  <si>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</si>
  <si>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</si>
  <si>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</si>
  <si>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</si>
  <si>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</si>
  <si>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</si>
  <si>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</si>
  <si>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</si>
  <si>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</si>
  <si>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</si>
  <si>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</si>
  <si>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</si>
  <si>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</si>
  <si>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</si>
  <si>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</si>
  <si>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</si>
  <si>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</si>
  <si>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</si>
  <si>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</si>
  <si>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</si>
  <si>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</si>
  <si>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</si>
  <si>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</si>
  <si>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</si>
  <si>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</si>
  <si>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</si>
  <si>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</si>
  <si>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</si>
  <si>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</si>
  <si>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</si>
  <si>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</si>
  <si>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</si>
  <si>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</si>
  <si>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</si>
  <si>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</si>
  <si>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</si>
  <si>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</si>
  <si>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</si>
  <si>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</si>
  <si>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</si>
  <si>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</si>
  <si>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</si>
  <si>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</si>
  <si>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</si>
  <si>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</si>
  <si>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</si>
  <si>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</si>
  <si>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</si>
  <si>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</si>
  <si>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</si>
  <si>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</si>
  <si>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</si>
  <si>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</si>
  <si>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</si>
  <si>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</si>
  <si>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</si>
  <si>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</si>
  <si>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</si>
  <si>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</si>
  <si>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</si>
  <si>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</si>
  <si>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</si>
  <si>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</si>
  <si>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</si>
  <si>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</si>
  <si>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</si>
  <si>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</si>
  <si>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</si>
  <si>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</si>
  <si>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</si>
  <si>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</si>
  <si>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</si>
  <si>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</si>
  <si>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</si>
  <si>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</si>
  <si>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</si>
  <si>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</si>
  <si>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</si>
  <si>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</si>
  <si>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</si>
  <si>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</si>
  <si>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</si>
  <si>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</si>
  <si>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</si>
  <si>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</si>
  <si>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</si>
  <si>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</si>
  <si>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</si>
  <si>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</si>
  <si>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</si>
  <si>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</si>
  <si>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</si>
  <si>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</si>
  <si>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</si>
  <si>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</si>
  <si>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</si>
  <si>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</si>
  <si>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</si>
  <si>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</si>
  <si>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</si>
  <si>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</si>
  <si>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</si>
  <si>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</si>
  <si>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</si>
  <si>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</si>
  <si>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</si>
  <si>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</si>
  <si>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</si>
  <si>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</si>
  <si>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</si>
  <si>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</si>
  <si>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</si>
  <si>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</si>
  <si>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</si>
  <si>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</si>
  <si>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</si>
  <si>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</si>
  <si>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</si>
  <si>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</si>
  <si>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</si>
  <si>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</si>
  <si>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</si>
  <si>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</si>
  <si>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</si>
  <si>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</si>
  <si>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</si>
  <si>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</si>
  <si>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</si>
  <si>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</si>
  <si>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</si>
  <si>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</si>
  <si>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</si>
  <si>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</si>
  <si>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</si>
  <si>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</si>
  <si>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</si>
  <si>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</si>
  <si>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</si>
  <si>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</si>
  <si>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</si>
  <si>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</si>
  <si>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</si>
  <si>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</si>
  <si>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</si>
  <si>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</si>
  <si>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</si>
  <si>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</si>
  <si>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</si>
  <si>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</si>
  <si>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</si>
  <si>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</si>
  <si>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</si>
  <si>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</si>
  <si>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</si>
  <si>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</si>
  <si>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</si>
  <si>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</si>
  <si>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</si>
  <si>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</si>
  <si>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</si>
  <si>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</si>
  <si>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</si>
  <si>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</si>
  <si>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</si>
  <si>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</si>
  <si>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</si>
  <si>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</si>
  <si>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</si>
  <si>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</si>
  <si>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</si>
  <si>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</si>
  <si>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</si>
  <si>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</si>
  <si>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</si>
  <si>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</si>
  <si>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</si>
  <si>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</si>
  <si>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</si>
  <si>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</si>
  <si>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</si>
  <si>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</si>
  <si>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</si>
  <si>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</si>
  <si>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</si>
  <si>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</si>
  <si>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</si>
  <si>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</si>
  <si>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</si>
  <si>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</si>
  <si>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</si>
  <si>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</si>
  <si>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</si>
  <si>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</si>
  <si>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</si>
  <si>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</si>
  <si>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</si>
  <si>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</si>
  <si>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</si>
  <si>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</si>
  <si>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</si>
  <si>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</si>
  <si>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</si>
  <si>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</si>
  <si>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</si>
  <si>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</si>
  <si>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</si>
  <si>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</si>
  <si>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</si>
  <si>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</si>
  <si>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</si>
  <si>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</si>
  <si>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</si>
  <si>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</si>
  <si>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</si>
  <si>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</si>
  <si>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</si>
  <si>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</si>
  <si>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</si>
  <si>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</si>
  <si>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</si>
  <si>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</si>
  <si>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</si>
  <si>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</si>
  <si>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</si>
  <si>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</si>
  <si>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</si>
  <si>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</si>
  <si>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</si>
  <si>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</si>
  <si>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</si>
  <si>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</si>
  <si>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</si>
  <si>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</si>
  <si>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</si>
  <si>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</si>
  <si>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</si>
  <si>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</si>
  <si>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</si>
  <si>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</si>
  <si>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</si>
  <si>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</si>
  <si>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</si>
  <si>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</si>
  <si>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</si>
  <si>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</si>
  <si>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</si>
  <si>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</si>
  <si>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</si>
  <si>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</si>
  <si>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</si>
  <si>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</si>
  <si>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</si>
  <si>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</si>
  <si>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</si>
  <si>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</si>
  <si>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</si>
  <si>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</si>
  <si>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</si>
  <si>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</si>
  <si>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</si>
  <si>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</si>
  <si>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</si>
  <si>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</si>
  <si>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</si>
  <si>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</si>
  <si>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</si>
  <si>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</si>
  <si>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</si>
  <si>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</si>
  <si>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</si>
  <si>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</si>
  <si>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</si>
  <si>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</si>
  <si>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</si>
  <si>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</si>
  <si>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</si>
  <si>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</si>
  <si>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</si>
  <si>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</si>
  <si>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</si>
  <si>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</si>
  <si>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</si>
  <si>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</si>
  <si>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</si>
  <si>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</si>
  <si>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</si>
  <si>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</si>
  <si>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</si>
  <si>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</si>
  <si>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</si>
  <si>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</si>
  <si>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</si>
  <si>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</si>
  <si>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</si>
  <si>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</si>
  <si>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</si>
  <si>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</si>
  <si>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</si>
  <si>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</si>
  <si>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</si>
  <si>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</si>
  <si>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</si>
  <si>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</si>
  <si>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</si>
  <si>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</si>
  <si>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</si>
  <si>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</si>
  <si>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</si>
  <si>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</si>
  <si>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</si>
  <si>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</si>
  <si>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</si>
  <si>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</si>
  <si>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</si>
  <si>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</si>
  <si>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</si>
  <si>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</si>
  <si>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</si>
  <si>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</si>
  <si>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</si>
  <si>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</si>
  <si>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</si>
  <si>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</si>
  <si>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</si>
  <si>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</si>
  <si>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</si>
  <si>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</si>
  <si>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</si>
  <si>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</si>
  <si>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</si>
  <si>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</si>
  <si>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</si>
  <si>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</si>
  <si>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</si>
  <si>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</si>
  <si>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</si>
  <si>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</si>
  <si>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</si>
  <si>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</si>
  <si>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</si>
  <si>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</si>
  <si>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</si>
  <si>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</si>
  <si>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</si>
  <si>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</si>
  <si>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</si>
  <si>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</si>
  <si>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</si>
  <si>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</si>
  <si>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</si>
  <si>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</si>
  <si>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</si>
  <si>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</si>
  <si>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</si>
  <si>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</si>
  <si>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</si>
  <si>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</si>
  <si>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</si>
  <si>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</si>
  <si>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</si>
  <si>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</si>
  <si>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</si>
  <si>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</si>
  <si>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</si>
  <si>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</si>
  <si>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</si>
  <si>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</si>
  <si>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</si>
  <si>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</si>
  <si>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</si>
  <si>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</si>
  <si>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</si>
  <si>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</si>
  <si>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</si>
  <si>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</si>
  <si>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</si>
  <si>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</si>
  <si>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</si>
  <si>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</si>
  <si>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</si>
  <si>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</si>
  <si>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</si>
  <si>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</si>
  <si>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</si>
  <si>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</si>
  <si>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</si>
  <si>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</si>
  <si>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</si>
  <si>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</si>
  <si>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</si>
  <si>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</si>
  <si>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</si>
  <si>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</si>
  <si>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</si>
  <si>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</si>
  <si>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</si>
  <si>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</si>
  <si>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</si>
  <si>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</si>
  <si>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</si>
  <si>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</si>
  <si>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</si>
  <si>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</si>
  <si>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</si>
  <si>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</si>
  <si>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</si>
  <si>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</si>
  <si>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</si>
  <si>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</si>
  <si>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</si>
  <si>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</si>
  <si>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</si>
  <si>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</si>
  <si>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</si>
  <si>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</si>
  <si>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</si>
  <si>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</si>
  <si>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</si>
  <si>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</si>
  <si>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</si>
  <si>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</si>
  <si>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</si>
  <si>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</si>
  <si>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</si>
  <si>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</si>
  <si>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</si>
  <si>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</si>
  <si>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</si>
  <si>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</si>
  <si>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</si>
  <si>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</si>
  <si>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</si>
  <si>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</si>
  <si>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</si>
  <si>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</si>
  <si>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</si>
  <si>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</si>
  <si>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</si>
  <si>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</si>
  <si>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</si>
  <si>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</si>
  <si>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</si>
  <si>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</si>
  <si>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</si>
  <si>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</si>
  <si>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</si>
  <si>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</si>
  <si>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</si>
  <si>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</si>
  <si>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</si>
  <si>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</si>
  <si>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</si>
  <si>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</si>
  <si>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</si>
  <si>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</si>
  <si>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</si>
  <si>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</si>
  <si>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</si>
  <si>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</si>
  <si>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</si>
  <si>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</si>
  <si>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</si>
  <si>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</si>
  <si>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</si>
  <si>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</si>
  <si>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</si>
  <si>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</si>
  <si>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</si>
  <si>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</si>
  <si>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</si>
  <si>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</si>
  <si>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</si>
  <si>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</si>
  <si>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</si>
  <si>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</si>
  <si>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</si>
  <si>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</si>
  <si>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</si>
  <si>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</si>
  <si>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</si>
  <si>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</si>
  <si>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</si>
  <si>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</si>
  <si>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</si>
  <si>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</si>
  <si>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</si>
  <si>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</si>
  <si>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</si>
  <si>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</si>
  <si>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</si>
  <si>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</si>
  <si>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</si>
  <si>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</si>
  <si>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</si>
  <si>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</si>
  <si>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</si>
  <si>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</si>
  <si>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</si>
  <si>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</si>
  <si>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</si>
  <si>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</si>
  <si>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</si>
  <si>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</si>
  <si>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</si>
  <si>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</si>
  <si>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</si>
  <si>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</si>
  <si>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</si>
  <si>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</si>
  <si>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</si>
  <si>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</si>
  <si>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</si>
  <si>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</si>
  <si>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</si>
  <si>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</si>
  <si>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</si>
  <si>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</si>
  <si>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</si>
  <si>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</si>
  <si>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</si>
  <si>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</si>
  <si>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</si>
  <si>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</si>
  <si>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</si>
  <si>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</si>
  <si>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</si>
  <si>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</si>
  <si>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</si>
  <si>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</si>
  <si>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</si>
  <si>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</si>
  <si>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</si>
  <si>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</si>
  <si>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</si>
  <si>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</si>
  <si>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</si>
  <si>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</si>
  <si>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</si>
  <si>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</si>
  <si>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</si>
  <si>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</si>
  <si>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</si>
  <si>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</si>
  <si>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</si>
  <si>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</si>
  <si>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</si>
  <si>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</si>
  <si>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</si>
  <si>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</si>
  <si>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</si>
  <si>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</si>
  <si>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</si>
  <si>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</si>
  <si>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</si>
  <si>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</si>
  <si>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</si>
  <si>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</si>
  <si>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</si>
  <si>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</si>
  <si>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</si>
  <si>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</si>
  <si>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</si>
  <si>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</si>
  <si>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</si>
  <si>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</si>
  <si>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</si>
  <si>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</si>
  <si>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</si>
  <si>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</si>
  <si>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</si>
  <si>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</si>
  <si>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</si>
  <si>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</si>
  <si>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</si>
  <si>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</si>
  <si>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</si>
  <si>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</si>
  <si>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</si>
  <si>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</si>
  <si>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</si>
  <si>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</si>
  <si>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</si>
  <si>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</si>
  <si>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</si>
  <si>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</si>
  <si>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</si>
  <si>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</si>
  <si>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</si>
  <si>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</si>
  <si>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</si>
  <si>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</si>
  <si>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</si>
  <si>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</si>
  <si>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</si>
  <si>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</si>
  <si>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</si>
  <si>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</si>
  <si>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</si>
  <si>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</si>
  <si>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</si>
  <si>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</si>
  <si>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</si>
  <si>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</si>
  <si>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</si>
  <si>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</si>
  <si>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</si>
  <si>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</si>
  <si>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</si>
  <si>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</si>
  <si>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</si>
  <si>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</si>
  <si>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</si>
  <si>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</si>
  <si>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</si>
  <si>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</si>
  <si>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</si>
  <si>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</si>
  <si>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</si>
  <si>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</si>
  <si>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</si>
  <si>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</si>
  <si>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</si>
  <si>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</si>
  <si>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</si>
  <si>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</si>
  <si>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</si>
  <si>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</si>
  <si>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</si>
  <si>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</si>
  <si>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</si>
  <si>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</si>
  <si>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</si>
  <si>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</si>
  <si>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</si>
  <si>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</si>
  <si>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</si>
  <si>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</si>
  <si>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</si>
  <si>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</si>
  <si>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</si>
  <si>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</si>
  <si>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</si>
  <si>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</si>
  <si>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</si>
  <si>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</si>
  <si>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</si>
  <si>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</si>
  <si>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</si>
  <si>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</si>
  <si>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</si>
  <si>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</si>
  <si>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</si>
  <si>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</si>
  <si>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</si>
  <si>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</si>
  <si>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</si>
  <si>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</si>
  <si>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</si>
  <si>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</si>
  <si>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</si>
  <si>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</si>
  <si>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</si>
  <si>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</si>
  <si>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</si>
  <si>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</si>
  <si>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</si>
  <si>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</si>
  <si>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</si>
  <si>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</si>
  <si>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</si>
  <si>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</si>
  <si>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</si>
  <si>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</si>
  <si>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</si>
  <si>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</si>
  <si>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</si>
  <si>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</si>
  <si>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</si>
  <si>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</si>
  <si>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</si>
  <si>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</si>
  <si>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</si>
  <si>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</si>
  <si>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</si>
  <si>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</si>
  <si>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</si>
  <si>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</si>
  <si>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</si>
  <si>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</si>
  <si>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</si>
  <si>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</si>
  <si>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</si>
  <si>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</si>
  <si>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</si>
  <si>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</si>
  <si>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</si>
  <si>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</si>
  <si>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</si>
  <si>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</si>
  <si>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</si>
  <si>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</si>
  <si>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</si>
  <si>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</si>
  <si>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</si>
  <si>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</si>
  <si>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</si>
  <si>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</si>
  <si>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</si>
  <si>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</si>
  <si>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</si>
  <si>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</si>
  <si>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</si>
  <si>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</si>
  <si>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</si>
  <si>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</si>
  <si>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</si>
  <si>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</si>
  <si>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</si>
  <si>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</si>
  <si>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</si>
  <si>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</si>
  <si>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</si>
  <si>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</si>
  <si>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</si>
  <si>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</si>
  <si>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</si>
  <si>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</si>
  <si>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</si>
  <si>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</si>
  <si>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</si>
  <si>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</si>
  <si>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</si>
  <si>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</si>
  <si>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</si>
  <si>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</si>
  <si>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</si>
  <si>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</si>
  <si>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</si>
  <si>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</si>
  <si>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</si>
  <si>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</si>
  <si>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</si>
  <si>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</si>
  <si>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</si>
  <si>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</si>
  <si>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</si>
  <si>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</si>
  <si>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</si>
  <si>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</si>
  <si>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</si>
  <si>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</si>
  <si>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</si>
  <si>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</si>
  <si>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</si>
  <si>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</si>
  <si>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</si>
  <si>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</si>
  <si>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</si>
  <si>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</si>
  <si>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</si>
  <si>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</si>
  <si>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</si>
  <si>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</si>
  <si>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</si>
  <si>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</si>
  <si>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</si>
  <si>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</si>
  <si>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</si>
  <si>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</si>
  <si>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</si>
  <si>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</si>
  <si>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</si>
  <si>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</si>
  <si>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</si>
  <si>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</si>
  <si>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</si>
  <si>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</si>
  <si>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</si>
  <si>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</si>
  <si>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</si>
  <si>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</si>
  <si>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</si>
  <si>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</si>
  <si>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</si>
  <si>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</si>
  <si>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</si>
  <si>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</si>
  <si>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</si>
  <si>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</si>
  <si>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</si>
  <si>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</si>
  <si>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</si>
  <si>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</si>
  <si>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</si>
  <si>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</si>
  <si>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</si>
  <si>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</si>
  <si>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</si>
  <si>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</si>
  <si>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</si>
  <si>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</si>
  <si>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</si>
  <si>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</si>
  <si>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</si>
  <si>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</si>
  <si>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</si>
  <si>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</si>
  <si>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</si>
  <si>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</si>
  <si>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</si>
  <si>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</si>
  <si>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</si>
  <si>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</si>
  <si>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</si>
  <si>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</si>
  <si>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</si>
  <si>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</si>
  <si>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</si>
  <si>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</si>
  <si>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</si>
  <si>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</si>
  <si>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</si>
  <si>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</si>
  <si>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</si>
  <si>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</si>
  <si>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</si>
  <si>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</si>
  <si>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</si>
  <si>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</si>
  <si>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</si>
  <si>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</si>
  <si>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</si>
  <si>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</si>
  <si>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</si>
  <si>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</si>
  <si>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</si>
  <si>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</si>
  <si>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</si>
  <si>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</si>
  <si>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</si>
  <si>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</si>
  <si>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</si>
  <si>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</si>
  <si>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</si>
  <si>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</si>
  <si>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</si>
  <si>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</si>
  <si>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</si>
  <si>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</si>
  <si>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</si>
  <si>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</si>
  <si>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</si>
  <si>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</si>
  <si>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</si>
  <si>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</si>
  <si>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</si>
  <si>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</si>
  <si>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</si>
  <si>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</si>
  <si>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</si>
  <si>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</si>
  <si>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</si>
  <si>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</si>
  <si>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</si>
  <si>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</si>
  <si>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</si>
  <si>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</si>
  <si>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</si>
  <si>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</si>
  <si>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</si>
  <si>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</si>
  <si>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</si>
  <si>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</si>
  <si>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</si>
  <si>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</si>
  <si>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</si>
  <si>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</si>
  <si>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</si>
  <si>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</si>
  <si>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</si>
  <si>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</si>
  <si>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</si>
  <si>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</si>
  <si>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</si>
  <si>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</si>
  <si>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</si>
  <si>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</si>
  <si>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</si>
  <si>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</si>
  <si>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</si>
  <si>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</si>
  <si>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</si>
  <si>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</si>
  <si>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</si>
  <si>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</si>
  <si>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</si>
  <si>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</si>
  <si>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</si>
  <si>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</si>
  <si>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</si>
  <si>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</si>
  <si>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</si>
  <si>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</si>
  <si>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</si>
  <si>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</si>
  <si>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</si>
  <si>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</si>
  <si>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</si>
  <si>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</si>
  <si>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</si>
  <si>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</si>
  <si>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</si>
  <si>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</si>
  <si>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</si>
  <si>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</si>
  <si>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</si>
  <si>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</si>
  <si>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</si>
  <si>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</si>
  <si>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</si>
  <si>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</si>
  <si>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</si>
  <si>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</si>
  <si>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</si>
  <si>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</si>
  <si>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</si>
  <si>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</si>
  <si>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</si>
  <si>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</si>
  <si>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</si>
  <si>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</si>
  <si>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</si>
  <si>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</si>
  <si>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</si>
  <si>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</si>
  <si>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</si>
  <si>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</si>
  <si>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</si>
  <si>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</si>
  <si>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</si>
  <si>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</si>
  <si>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</si>
  <si>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</si>
  <si>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</si>
  <si>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</si>
  <si>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</si>
  <si>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</si>
  <si>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</si>
  <si>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</si>
  <si>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</si>
  <si>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</si>
  <si>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</si>
  <si>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</si>
  <si>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</si>
  <si>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</si>
  <si>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</si>
  <si>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</si>
  <si>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</si>
  <si>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</si>
  <si>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</si>
  <si>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</si>
  <si>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</si>
  <si>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</si>
  <si>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</si>
  <si>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</si>
  <si>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</si>
  <si>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</si>
  <si>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</si>
  <si>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</si>
  <si>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</si>
  <si>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</si>
  <si>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</si>
  <si>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</si>
  <si>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</si>
  <si>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</si>
  <si>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</si>
  <si>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</si>
  <si>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</si>
  <si>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</si>
  <si>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</si>
  <si>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</si>
  <si>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</si>
  <si>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</si>
  <si>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</si>
  <si>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</si>
  <si>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</si>
  <si>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</si>
  <si>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</si>
  <si>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</si>
  <si>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</si>
  <si>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</si>
  <si>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</si>
  <si>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</si>
  <si>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</si>
  <si>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</si>
  <si>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</si>
  <si>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</si>
  <si>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</si>
  <si>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</si>
  <si>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</si>
  <si>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</si>
  <si>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</si>
  <si>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</si>
  <si>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</si>
  <si>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</si>
  <si>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</si>
  <si>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</si>
  <si>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</si>
  <si>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</si>
  <si>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</si>
  <si>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</si>
  <si>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</si>
  <si>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</si>
  <si>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</si>
  <si>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</si>
  <si>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</si>
  <si>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</si>
  <si>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</si>
  <si>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</si>
  <si>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</si>
  <si>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</si>
  <si>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</si>
  <si>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</si>
  <si>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</si>
  <si>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</si>
  <si>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</si>
  <si>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</si>
  <si>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</si>
  <si>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</si>
  <si>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</si>
  <si>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</si>
  <si>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</si>
  <si>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</si>
  <si>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</si>
  <si>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</si>
  <si>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</si>
  <si>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</si>
  <si>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</si>
  <si>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</si>
  <si>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</si>
  <si>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</si>
  <si>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</si>
  <si>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</si>
  <si>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</si>
  <si>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</si>
  <si>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</si>
  <si>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</si>
  <si>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</si>
  <si>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</si>
  <si>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</si>
  <si>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</si>
  <si>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</si>
  <si>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</si>
  <si>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</si>
  <si>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</si>
  <si>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</si>
  <si>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</si>
  <si>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</si>
  <si>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</si>
  <si>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</si>
  <si>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</si>
  <si>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</si>
  <si>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</si>
  <si>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</si>
  <si>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</si>
  <si>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</si>
  <si>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</si>
  <si>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</si>
  <si>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</si>
  <si>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</si>
  <si>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</si>
  <si>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</si>
  <si>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</si>
  <si>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</si>
  <si>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</si>
  <si>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</si>
  <si>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</si>
  <si>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</si>
  <si>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</si>
  <si>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</si>
  <si>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</si>
  <si>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</si>
  <si>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</si>
  <si>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</si>
  <si>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</si>
  <si>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</si>
  <si>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</si>
  <si>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</si>
  <si>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</si>
  <si>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</si>
  <si>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</si>
  <si>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</si>
  <si>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</si>
  <si>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</si>
  <si>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</si>
  <si>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</si>
  <si>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</si>
  <si>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</si>
  <si>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</si>
  <si>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</si>
  <si>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</si>
  <si>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</si>
  <si>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</si>
  <si>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</si>
  <si>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</si>
  <si>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</si>
  <si>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</si>
  <si>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</si>
  <si>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</si>
  <si>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</si>
  <si>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</si>
  <si>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</si>
  <si>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</si>
  <si>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</si>
  <si>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</si>
  <si>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</si>
  <si>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</si>
  <si>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</si>
  <si>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</si>
  <si>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</si>
  <si>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</si>
  <si>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</si>
  <si>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</si>
  <si>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</si>
  <si>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</si>
  <si>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</si>
  <si>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</si>
  <si>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</si>
  <si>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</si>
  <si>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</si>
  <si>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</si>
  <si>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</si>
  <si>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</si>
  <si>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</si>
  <si>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</si>
  <si>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</si>
  <si>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</si>
  <si>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</si>
  <si>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</si>
  <si>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</si>
  <si>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</si>
  <si>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</si>
  <si>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</si>
  <si>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</si>
  <si>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</si>
  <si>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</si>
  <si>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</si>
  <si>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</si>
  <si>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</si>
  <si>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</si>
  <si>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</si>
  <si>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</si>
  <si>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</si>
  <si>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</si>
  <si>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</si>
  <si>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</si>
  <si>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</si>
  <si>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</si>
  <si>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</si>
  <si>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</si>
  <si>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</si>
  <si>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</si>
  <si>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</si>
  <si>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</si>
  <si>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</si>
  <si>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</si>
  <si>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</si>
  <si>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</si>
  <si>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</si>
  <si>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</si>
  <si>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</si>
  <si>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</si>
  <si>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</si>
  <si>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</si>
  <si>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</si>
  <si>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</si>
  <si>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</si>
  <si>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</si>
  <si>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</si>
  <si>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</si>
  <si>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</si>
  <si>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</si>
  <si>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</si>
  <si>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</si>
  <si>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</si>
  <si>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</si>
  <si>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</si>
  <si>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</si>
  <si>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</si>
  <si>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</si>
  <si>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</si>
  <si>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</si>
  <si>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</si>
  <si>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</si>
  <si>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</si>
  <si>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</si>
  <si>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</si>
  <si>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</si>
  <si>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</si>
  <si>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</si>
  <si>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</si>
  <si>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</si>
  <si>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</si>
  <si>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</si>
  <si>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</si>
  <si>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</si>
  <si>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</si>
  <si>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</si>
  <si>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</si>
  <si>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</si>
  <si>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</si>
  <si>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</si>
  <si>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</si>
  <si>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</si>
  <si>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</si>
  <si>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</si>
  <si>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</si>
  <si>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</si>
  <si>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</si>
  <si>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</si>
  <si>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</si>
  <si>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</si>
  <si>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</si>
  <si>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</si>
  <si>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</si>
  <si>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</si>
  <si>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</si>
  <si>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</si>
  <si>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</si>
  <si>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</si>
  <si>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</si>
  <si>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</si>
  <si>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</si>
  <si>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</si>
  <si>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</si>
  <si>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</si>
  <si>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</si>
  <si>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</si>
  <si>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</si>
  <si>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</si>
  <si>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</si>
  <si>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</si>
  <si>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</si>
  <si>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</si>
  <si>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</si>
  <si>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</si>
  <si>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</si>
  <si>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</si>
  <si>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</si>
  <si>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</si>
  <si>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</si>
  <si>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</si>
  <si>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</si>
  <si>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</si>
  <si>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</si>
  <si>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</si>
  <si>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</si>
  <si>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</si>
  <si>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</si>
  <si>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</si>
  <si>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</si>
  <si>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</si>
  <si>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</si>
  <si>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</si>
  <si>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</si>
  <si>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</si>
  <si>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</si>
  <si>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</si>
  <si>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</si>
  <si>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</si>
  <si>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</si>
  <si>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</si>
  <si>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</si>
  <si>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</si>
  <si>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</si>
  <si>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</si>
  <si>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</si>
  <si>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</si>
  <si>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</si>
  <si>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</si>
  <si>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</si>
  <si>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</si>
  <si>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</si>
  <si>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</si>
  <si>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</si>
  <si>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</si>
  <si>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</si>
  <si>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</si>
  <si>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</si>
  <si>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</si>
  <si>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</si>
  <si>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</si>
  <si>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</si>
  <si>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</si>
  <si>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</si>
  <si>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</si>
  <si>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</si>
  <si>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</si>
  <si>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</si>
  <si>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</si>
  <si>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</si>
  <si>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</si>
  <si>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</si>
  <si>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</si>
  <si>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</si>
  <si>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</si>
  <si>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</si>
  <si>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</si>
  <si>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</si>
  <si>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</si>
  <si>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</si>
  <si>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</si>
  <si>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</si>
  <si>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</si>
  <si>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</si>
  <si>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</si>
  <si>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</si>
  <si>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</si>
  <si>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</si>
  <si>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</si>
  <si>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</si>
  <si>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</si>
  <si>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</si>
  <si>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</si>
  <si>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</si>
  <si>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</si>
  <si>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</si>
  <si>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</si>
  <si>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</si>
  <si>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</si>
  <si>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</si>
  <si>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</si>
  <si>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</si>
  <si>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</si>
  <si>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</si>
  <si>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</si>
  <si>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</si>
  <si>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</si>
  <si>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</si>
  <si>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</si>
  <si>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</si>
  <si>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</si>
  <si>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</si>
  <si>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</si>
  <si>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</si>
  <si>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</si>
  <si>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</si>
  <si>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</si>
  <si>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</si>
  <si>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</si>
  <si>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</si>
  <si>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</si>
  <si>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</si>
  <si>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</si>
  <si>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</si>
  <si>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</si>
  <si>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</si>
  <si>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</si>
  <si>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</si>
  <si>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</si>
  <si>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</si>
  <si>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</si>
  <si>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</si>
  <si>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</si>
  <si>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</si>
  <si>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</si>
  <si>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</si>
  <si>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</si>
  <si>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</si>
  <si>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</si>
  <si>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</si>
  <si>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</si>
  <si>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</si>
  <si>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</si>
  <si>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</si>
  <si>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</si>
  <si>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</si>
  <si>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</si>
  <si>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</si>
  <si>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</si>
  <si>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</si>
  <si>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</si>
  <si>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</si>
  <si>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</si>
  <si>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</si>
  <si>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</si>
  <si>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</si>
  <si>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</si>
  <si>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</si>
  <si>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</si>
  <si>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</si>
  <si>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</si>
  <si>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</si>
  <si>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</si>
  <si>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</si>
  <si>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</si>
  <si>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</si>
  <si>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</si>
  <si>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</si>
  <si>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</si>
  <si>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</si>
  <si>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</si>
  <si>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</si>
  <si>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</si>
  <si>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</si>
  <si>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</si>
  <si>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</si>
  <si>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</si>
  <si>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</si>
  <si>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</si>
  <si>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</si>
  <si>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</si>
  <si>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</si>
  <si>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</si>
  <si>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</si>
  <si>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</si>
  <si>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</si>
  <si>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</si>
  <si>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</si>
  <si>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</si>
  <si>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</si>
  <si>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</si>
  <si>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</si>
  <si>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</si>
  <si>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</si>
  <si>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</si>
  <si>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</si>
  <si>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</si>
  <si>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</si>
  <si>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</si>
  <si>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</si>
  <si>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</si>
  <si>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</si>
  <si>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</si>
  <si>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</si>
  <si>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</si>
  <si>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</si>
  <si>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</si>
  <si>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</si>
  <si>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</si>
  <si>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</si>
  <si>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</si>
  <si>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</si>
  <si>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</si>
  <si>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</si>
  <si>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</si>
  <si>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</si>
  <si>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</si>
  <si>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</si>
  <si>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</si>
  <si>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</si>
  <si>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</si>
  <si>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</si>
  <si>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</si>
  <si>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</si>
  <si>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</si>
  <si>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</si>
  <si>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</si>
  <si>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</si>
  <si>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</si>
  <si>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</si>
  <si>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</si>
  <si>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</si>
  <si>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</si>
  <si>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</si>
  <si>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</si>
  <si>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</si>
  <si>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</si>
  <si>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</si>
  <si>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</si>
  <si>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</si>
  <si>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</si>
  <si>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</si>
  <si>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</si>
  <si>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</si>
  <si>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</si>
  <si>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</si>
  <si>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</si>
  <si>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</si>
  <si>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</si>
  <si>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</si>
  <si>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</si>
  <si>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</si>
  <si>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</si>
  <si>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</si>
  <si>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</si>
  <si>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</si>
  <si>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</si>
  <si>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</si>
  <si>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</si>
  <si>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</si>
  <si>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</si>
  <si>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</si>
  <si>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</si>
  <si>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</si>
  <si>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</si>
  <si>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</si>
  <si>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</si>
  <si>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</si>
  <si>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</si>
  <si>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</si>
  <si>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</si>
  <si>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</si>
  <si>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</si>
  <si>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</si>
  <si>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</si>
  <si>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</si>
  <si>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</si>
  <si>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</si>
  <si>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</si>
  <si>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</si>
  <si>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</si>
  <si>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</si>
  <si>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</si>
  <si>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</si>
  <si>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</si>
  <si>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</si>
  <si>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</si>
  <si>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</si>
  <si>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</si>
  <si>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</si>
  <si>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</si>
  <si>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</si>
  <si>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</si>
  <si>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</si>
  <si>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</si>
  <si>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</si>
  <si>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</si>
  <si>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</si>
  <si>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</si>
  <si>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</si>
  <si>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</si>
  <si>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</si>
  <si>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</si>
  <si>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</si>
  <si>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</si>
  <si>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</si>
  <si>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</si>
  <si>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</si>
  <si>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</si>
  <si>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</si>
  <si>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</si>
  <si>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</si>
  <si>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</si>
  <si>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</si>
  <si>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</si>
  <si>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</si>
  <si>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</si>
  <si>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</si>
  <si>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</si>
  <si>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</si>
  <si>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</si>
  <si>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</si>
  <si>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</si>
  <si>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</si>
  <si>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</si>
  <si>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</si>
  <si>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</si>
  <si>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</si>
  <si>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</si>
  <si>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</si>
  <si>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</si>
  <si>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</si>
  <si>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</si>
  <si>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</si>
  <si>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</si>
  <si>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</si>
  <si>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</si>
  <si>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</si>
  <si>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</si>
  <si>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</si>
  <si>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</si>
  <si>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</si>
  <si>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</si>
  <si>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</si>
  <si>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</si>
  <si>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</si>
  <si>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</si>
  <si>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</si>
  <si>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</si>
  <si>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</si>
  <si>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</si>
  <si>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</si>
  <si>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</si>
  <si>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</si>
  <si>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</si>
  <si>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</si>
  <si>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</si>
  <si>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</si>
  <si>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</si>
  <si>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</si>
  <si>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</si>
  <si>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</si>
  <si>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</si>
  <si>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</si>
  <si>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</si>
  <si>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</si>
  <si>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</si>
  <si>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</si>
  <si>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</si>
  <si>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</si>
  <si>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</si>
  <si>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</si>
  <si>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</si>
  <si>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</si>
  <si>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</si>
  <si>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</si>
  <si>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</si>
  <si>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</si>
  <si>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</si>
  <si>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</si>
  <si>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</si>
  <si>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</si>
  <si>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</si>
  <si>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</si>
  <si>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</si>
  <si>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</si>
  <si>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</si>
  <si>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</si>
  <si>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</si>
  <si>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</si>
  <si>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</si>
  <si>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</si>
  <si>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</si>
  <si>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</si>
  <si>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</si>
  <si>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</si>
  <si>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</si>
  <si>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</si>
  <si>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</si>
  <si>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</si>
  <si>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</si>
  <si>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</si>
  <si>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</si>
  <si>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</si>
  <si>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</si>
  <si>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</si>
  <si>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</si>
  <si>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</si>
  <si>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</si>
  <si>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</si>
  <si>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</si>
  <si>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</si>
  <si>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</si>
  <si>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</si>
  <si>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</si>
  <si>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</si>
  <si>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</si>
  <si>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</si>
  <si>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</si>
  <si>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</si>
  <si>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</si>
  <si>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</si>
  <si>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</si>
  <si>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</si>
  <si>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</si>
  <si>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</si>
  <si>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</si>
  <si>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</si>
  <si>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</si>
  <si>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</si>
  <si>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</si>
  <si>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</si>
  <si>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</si>
  <si>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</si>
  <si>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</si>
  <si>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</si>
  <si>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</si>
  <si>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</si>
  <si>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</si>
  <si>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</si>
  <si>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</si>
  <si>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</si>
  <si>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</si>
  <si>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</si>
  <si>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</si>
  <si>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</si>
  <si>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</si>
  <si>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</si>
  <si>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</si>
  <si>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</si>
  <si>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</si>
  <si>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</si>
  <si>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</si>
  <si>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</si>
  <si>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</si>
  <si>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</si>
  <si>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</si>
  <si>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</si>
  <si>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</si>
  <si>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</si>
  <si>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</si>
  <si>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</si>
  <si>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</si>
  <si>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</si>
  <si>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</si>
  <si>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</si>
  <si>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</si>
  <si>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</si>
  <si>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</si>
  <si>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</si>
  <si>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</si>
  <si>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</si>
  <si>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</si>
  <si>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</si>
  <si>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</si>
  <si>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</si>
  <si>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</si>
  <si>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</si>
  <si>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</si>
  <si>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</si>
  <si>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</si>
  <si>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</si>
  <si>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</si>
  <si>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</si>
  <si>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</si>
  <si>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</si>
  <si>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</si>
  <si>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</si>
  <si>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</si>
  <si>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</si>
  <si>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</si>
  <si>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</si>
  <si>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</si>
  <si>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</si>
  <si>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</si>
  <si>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</si>
  <si>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</si>
  <si>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</si>
  <si>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</si>
  <si>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</si>
  <si>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</si>
  <si>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</si>
  <si>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</si>
  <si>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</si>
  <si>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</si>
  <si>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</si>
  <si>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</si>
  <si>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</si>
  <si>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</si>
  <si>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</si>
  <si>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</si>
  <si>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</si>
  <si>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</si>
  <si>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</si>
  <si>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</si>
  <si>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</si>
  <si>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</si>
  <si>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</si>
  <si>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</si>
  <si>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</si>
  <si>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</si>
  <si>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</si>
  <si>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</si>
  <si>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</si>
  <si>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</si>
  <si>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</si>
  <si>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</si>
  <si>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</si>
  <si>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</si>
  <si>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</si>
  <si>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</si>
  <si>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</si>
  <si>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</si>
  <si>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</si>
  <si>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</si>
  <si>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</si>
  <si>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</si>
  <si>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</si>
  <si>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</si>
  <si>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</si>
  <si>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</si>
  <si>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</si>
  <si>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</si>
  <si>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</si>
  <si>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</si>
  <si>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</si>
  <si>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</si>
  <si>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</si>
  <si>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</si>
  <si>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</si>
  <si>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</si>
  <si>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</si>
  <si>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</si>
  <si>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</si>
  <si>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</si>
  <si>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</si>
  <si>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</si>
  <si>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</si>
  <si>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</si>
  <si>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</si>
  <si>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</si>
  <si>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</si>
  <si>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</si>
  <si>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</si>
  <si>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</si>
  <si>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</si>
  <si>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</si>
  <si>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</si>
  <si>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</si>
  <si>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</si>
  <si>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</si>
  <si>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</si>
  <si>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</si>
  <si>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</si>
  <si>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</si>
  <si>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</si>
  <si>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</si>
  <si>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</si>
  <si>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</si>
  <si>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</si>
  <si>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</si>
  <si>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</si>
  <si>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</si>
  <si>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</si>
  <si>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</si>
  <si>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</si>
  <si>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</si>
  <si>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</si>
  <si>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</si>
  <si>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</si>
  <si>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</si>
  <si>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</si>
  <si>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</si>
  <si>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</si>
  <si>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</si>
  <si>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</si>
  <si>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</si>
  <si>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</si>
  <si>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</si>
  <si>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</si>
  <si>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</si>
  <si>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</si>
  <si>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</si>
  <si>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</si>
  <si>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</si>
  <si>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</si>
  <si>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</si>
  <si>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</si>
  <si>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</si>
  <si>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</si>
  <si>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</si>
  <si>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</si>
  <si>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</si>
  <si>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</si>
  <si>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</si>
  <si>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</si>
  <si>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</si>
  <si>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</si>
  <si>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</si>
  <si>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</si>
  <si>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</si>
  <si>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</si>
  <si>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</si>
  <si>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</si>
  <si>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</si>
  <si>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</si>
  <si>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</si>
  <si>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</si>
  <si>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</si>
  <si>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</si>
  <si>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</si>
  <si>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</si>
  <si>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</si>
  <si>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</si>
  <si>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</si>
  <si>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</si>
  <si>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</si>
  <si>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</si>
  <si>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</si>
  <si>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</si>
  <si>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</si>
  <si>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</si>
  <si>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</si>
  <si>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</si>
  <si>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</si>
  <si>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</si>
  <si>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</si>
  <si>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</si>
  <si>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</si>
  <si>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</si>
  <si>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</si>
  <si>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</si>
  <si>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</si>
  <si>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</si>
  <si>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</si>
  <si>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</si>
  <si>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</si>
  <si>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</si>
  <si>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</si>
  <si>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</si>
  <si>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</si>
  <si>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</si>
  <si>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</si>
  <si>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</si>
  <si>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</si>
  <si>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</si>
  <si>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</si>
  <si>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</si>
  <si>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</si>
  <si>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</si>
  <si>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</si>
  <si>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</si>
  <si>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</si>
  <si>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</si>
  <si>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</si>
  <si>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</si>
  <si>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</si>
  <si>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</si>
  <si>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</si>
  <si>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</si>
  <si>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</si>
  <si>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</si>
  <si>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</si>
  <si>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</si>
  <si>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</si>
  <si>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</si>
  <si>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</si>
  <si>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</si>
  <si>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</si>
  <si>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</si>
  <si>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</si>
  <si>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</si>
  <si>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</si>
  <si>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</si>
  <si>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</si>
  <si>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</si>
  <si>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</si>
  <si>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</si>
  <si>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</si>
  <si>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</si>
  <si>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</si>
  <si>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</si>
  <si>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</si>
  <si>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</si>
  <si>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</si>
  <si>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</si>
  <si>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</si>
  <si>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</si>
  <si>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</si>
  <si>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</si>
  <si>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</si>
  <si>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</si>
  <si>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</si>
  <si>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</si>
  <si>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</si>
  <si>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</si>
  <si>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</si>
  <si>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</si>
  <si>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</si>
  <si>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</si>
  <si>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</si>
  <si>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</si>
  <si>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</si>
  <si>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</si>
  <si>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</si>
  <si>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</si>
  <si>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</si>
  <si>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</si>
  <si>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</si>
  <si>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</si>
  <si>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</si>
  <si>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</si>
  <si>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</si>
  <si>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</si>
  <si>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</si>
  <si>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</si>
  <si>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</si>
  <si>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</si>
  <si>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</si>
  <si>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</si>
  <si>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</si>
  <si>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</si>
  <si>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</si>
  <si>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</si>
  <si>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</si>
  <si>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</si>
  <si>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</si>
  <si>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</si>
  <si>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</si>
  <si>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</si>
  <si>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</si>
  <si>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</si>
  <si>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</si>
  <si>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</si>
  <si>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</si>
  <si>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</si>
  <si>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</si>
  <si>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</si>
  <si>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</si>
  <si>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</si>
  <si>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</si>
  <si>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</si>
  <si>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</si>
  <si>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</si>
  <si>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</si>
  <si>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</si>
  <si>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</si>
  <si>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</si>
  <si>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</si>
  <si>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</si>
  <si>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</si>
  <si>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</si>
  <si>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</si>
  <si>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</si>
  <si>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</si>
  <si>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</si>
  <si>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</si>
  <si>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</si>
  <si>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</si>
  <si>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</si>
  <si>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</si>
  <si>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</si>
  <si>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</si>
  <si>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</si>
  <si>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</si>
  <si>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</si>
  <si>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</si>
  <si>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</si>
  <si>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</si>
  <si>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</si>
  <si>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</si>
  <si>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</si>
  <si>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</si>
  <si>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</si>
  <si>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</si>
  <si>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</si>
  <si>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</si>
  <si>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</si>
  <si>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</si>
  <si>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</si>
  <si>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</si>
  <si>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</si>
  <si>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</si>
  <si>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</si>
  <si>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</si>
  <si>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</si>
  <si>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</si>
  <si>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</si>
  <si>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</si>
  <si>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</si>
  <si>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</si>
  <si>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</si>
  <si>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</si>
  <si>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</si>
  <si>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</si>
  <si>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</si>
  <si>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</si>
  <si>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</si>
  <si>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</si>
  <si>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</si>
  <si>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</si>
  <si>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</si>
  <si>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</si>
  <si>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</si>
  <si>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</si>
  <si>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</si>
  <si>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</si>
  <si>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</si>
  <si>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</si>
  <si>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</si>
  <si>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</si>
  <si>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</si>
  <si>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</si>
  <si>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</si>
  <si>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</si>
  <si>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</si>
  <si>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</si>
  <si>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</si>
  <si>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</si>
  <si>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</si>
  <si>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</si>
  <si>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</si>
  <si>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</si>
  <si>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</si>
  <si>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</si>
  <si>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</si>
  <si>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</si>
  <si>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</si>
  <si>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</si>
  <si>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</si>
  <si>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</si>
  <si>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</si>
  <si>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</si>
  <si>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</si>
  <si>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</si>
  <si>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</si>
  <si>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</si>
  <si>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</si>
  <si>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</si>
  <si>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</si>
  <si>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</si>
  <si>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</si>
  <si>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</si>
  <si>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</si>
  <si>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</si>
  <si>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</si>
  <si>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</si>
  <si>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</si>
  <si>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</si>
  <si>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</si>
  <si>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</si>
  <si>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</si>
  <si>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</si>
  <si>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</si>
  <si>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</si>
  <si>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</si>
  <si>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</si>
  <si>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</si>
  <si>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</si>
  <si>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</si>
  <si>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</si>
  <si>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</si>
  <si>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</si>
  <si>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</si>
  <si>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</si>
  <si>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</si>
  <si>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</si>
  <si>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</si>
  <si>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</si>
  <si>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</si>
  <si>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</si>
  <si>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</si>
  <si>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</si>
  <si>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</si>
  <si>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</si>
  <si>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</si>
  <si>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</si>
  <si>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</si>
  <si>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</si>
  <si>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</si>
  <si>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</si>
  <si>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</si>
  <si>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</si>
  <si>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</si>
  <si>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</si>
  <si>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</si>
  <si>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</si>
  <si>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</si>
  <si>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</si>
  <si>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</si>
  <si>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</si>
  <si>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</si>
  <si>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</si>
  <si>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</si>
  <si>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</si>
  <si>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</si>
  <si>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</si>
  <si>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</si>
  <si>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</si>
  <si>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</si>
  <si>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</si>
  <si>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</si>
  <si>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</si>
  <si>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</si>
  <si>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</si>
  <si>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</si>
  <si>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</si>
  <si>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</si>
  <si>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</si>
  <si>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</si>
  <si>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</si>
  <si>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</si>
  <si>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</si>
  <si>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</si>
  <si>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</si>
  <si>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</si>
  <si>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</si>
  <si>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</si>
  <si>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</si>
  <si>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</si>
  <si>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</si>
  <si>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</si>
  <si>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</si>
  <si>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</si>
  <si>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</si>
  <si>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</si>
  <si>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</si>
  <si>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</si>
  <si>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</si>
  <si>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</si>
  <si>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</si>
  <si>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</si>
  <si>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</si>
  <si>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</si>
  <si>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</si>
  <si>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</si>
  <si>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</si>
  <si>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</si>
  <si>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</si>
  <si>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</si>
  <si>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</si>
  <si>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</si>
  <si>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</si>
  <si>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</si>
  <si>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</si>
  <si>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</si>
  <si>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</si>
  <si>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</si>
  <si>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</si>
  <si>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</si>
  <si>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</si>
  <si>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</si>
  <si>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</si>
  <si>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</si>
  <si>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</si>
  <si>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</si>
  <si>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</si>
  <si>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</si>
  <si>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</si>
  <si>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</si>
  <si>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</si>
  <si>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</si>
  <si>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</si>
  <si>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</si>
  <si>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</si>
  <si>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</si>
  <si>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</si>
  <si>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</si>
  <si>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</si>
  <si>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</si>
  <si>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</si>
  <si>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</si>
  <si>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</si>
  <si>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</si>
  <si>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</si>
  <si>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</si>
  <si>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</si>
  <si>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</si>
  <si>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</si>
  <si>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</si>
  <si>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</si>
  <si>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</si>
  <si>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</si>
  <si>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</si>
  <si>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</si>
  <si>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</si>
  <si>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</si>
  <si>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</si>
  <si>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</si>
  <si>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</si>
  <si>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</si>
  <si>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</si>
  <si>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</si>
  <si>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</si>
  <si>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</si>
  <si>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</si>
  <si>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</si>
  <si>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</si>
  <si>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</si>
  <si>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</si>
  <si>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</si>
  <si>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</si>
  <si>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</si>
  <si>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</si>
  <si>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</si>
  <si>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</si>
  <si>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</si>
  <si>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</si>
  <si>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</si>
  <si>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</si>
  <si>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</si>
  <si>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</si>
  <si>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</si>
  <si>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</si>
  <si>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</si>
  <si>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</si>
  <si>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</si>
  <si>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</si>
  <si>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</si>
  <si>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</si>
  <si>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</si>
  <si>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</si>
  <si>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</si>
  <si>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</si>
  <si>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</si>
  <si>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</si>
  <si>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</si>
  <si>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</si>
  <si>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</si>
  <si>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</si>
  <si>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</si>
  <si>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</si>
  <si>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</si>
  <si>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</si>
  <si>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</si>
  <si>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</si>
  <si>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</si>
  <si>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</si>
  <si>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</si>
  <si>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</si>
  <si>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</si>
  <si>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</si>
  <si>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</si>
  <si>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</si>
  <si>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</si>
  <si>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</si>
  <si>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</si>
  <si>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</si>
  <si>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</si>
  <si>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</si>
  <si>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</si>
  <si>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</si>
  <si>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</si>
  <si>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</si>
  <si>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</si>
  <si>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</si>
  <si>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</si>
  <si>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</si>
  <si>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</si>
  <si>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</si>
  <si>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</si>
  <si>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</si>
  <si>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</si>
  <si>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</si>
  <si>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</si>
  <si>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</si>
  <si>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</si>
  <si>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</si>
  <si>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</si>
  <si>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</si>
  <si>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</si>
  <si>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</si>
  <si>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</si>
  <si>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</si>
  <si>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</si>
  <si>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</si>
  <si>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</si>
  <si>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</si>
  <si>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</si>
  <si>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</si>
  <si>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</si>
  <si>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</si>
  <si>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</si>
  <si>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</si>
  <si>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</si>
  <si>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</si>
  <si>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</si>
  <si>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</si>
  <si>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</si>
  <si>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</si>
  <si>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</si>
  <si>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</si>
  <si>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</si>
  <si>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</si>
  <si>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</si>
  <si>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</si>
  <si>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</si>
  <si>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</si>
  <si>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</si>
  <si>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</si>
  <si>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</si>
  <si>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</si>
  <si>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</si>
  <si>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</si>
  <si>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</si>
  <si>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</si>
  <si>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</si>
  <si>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</si>
  <si>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</si>
  <si>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</si>
  <si>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</si>
  <si>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</si>
  <si>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</si>
  <si>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</si>
  <si>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</si>
  <si>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</si>
  <si>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</si>
  <si>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</si>
  <si>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</si>
  <si>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</si>
  <si>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</si>
  <si>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</si>
  <si>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</si>
  <si>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</si>
  <si>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</si>
  <si>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</si>
  <si>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</si>
  <si>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</si>
  <si>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</si>
  <si>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</si>
  <si>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</si>
  <si>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</si>
  <si>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</si>
  <si>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</si>
  <si>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</si>
  <si>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</si>
  <si>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</si>
  <si>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</si>
  <si>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</si>
  <si>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</si>
  <si>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</si>
  <si>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</si>
  <si>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</si>
  <si>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</si>
  <si>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</si>
  <si>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</si>
  <si>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</si>
  <si>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</si>
  <si>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</si>
  <si>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</si>
  <si>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</si>
  <si>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</si>
  <si>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</si>
  <si>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</si>
  <si>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</si>
  <si>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</si>
  <si>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</si>
  <si>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</si>
  <si>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</si>
  <si>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</si>
  <si>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</si>
  <si>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</si>
  <si>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</si>
  <si>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</si>
  <si>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</si>
  <si>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</si>
  <si>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</si>
  <si>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</si>
  <si>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</si>
  <si>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</si>
  <si>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</si>
  <si>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</si>
  <si>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</si>
  <si>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</si>
  <si>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</si>
  <si>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</si>
  <si>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</si>
  <si>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</si>
  <si>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</si>
  <si>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</si>
  <si>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</si>
  <si>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</si>
  <si>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</si>
  <si>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</si>
  <si>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</si>
  <si>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</si>
  <si>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</si>
  <si>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</si>
  <si>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</si>
  <si>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</si>
  <si>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</si>
  <si>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</si>
  <si>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</si>
  <si>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</si>
  <si>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</si>
  <si>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</si>
  <si>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</si>
  <si>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</si>
  <si>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</si>
  <si>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</si>
  <si>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</si>
  <si>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</si>
  <si>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</si>
  <si>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</si>
  <si>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</si>
  <si>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</si>
  <si>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</si>
  <si>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</si>
  <si>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</si>
  <si>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</si>
  <si>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</si>
  <si>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</si>
  <si>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</si>
  <si>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</si>
  <si>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</si>
  <si>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</si>
  <si>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</si>
  <si>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</si>
  <si>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</si>
  <si>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</si>
  <si>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</si>
  <si>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</si>
  <si>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</si>
  <si>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</si>
  <si>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</si>
  <si>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</si>
  <si>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</si>
  <si>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</si>
  <si>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</si>
  <si>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</si>
  <si>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</si>
  <si>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</si>
  <si>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</si>
  <si>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</si>
  <si>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</si>
  <si>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</si>
  <si>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</si>
  <si>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</si>
  <si>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</si>
  <si>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</si>
  <si>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</si>
  <si>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</si>
  <si>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</si>
  <si>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</si>
  <si>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</si>
  <si>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</si>
  <si>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</si>
  <si>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</si>
  <si>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</si>
  <si>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</si>
  <si>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</si>
  <si>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</si>
  <si>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</si>
  <si>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</si>
  <si>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</si>
  <si>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</si>
  <si>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</si>
  <si>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</si>
  <si>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</si>
  <si>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</si>
  <si>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</si>
  <si>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</si>
  <si>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</si>
  <si>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</si>
  <si>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</si>
  <si>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</si>
  <si>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</si>
  <si>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</si>
  <si>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</si>
  <si>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</si>
  <si>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</si>
  <si>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</si>
  <si>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</si>
  <si>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</si>
  <si>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</si>
  <si>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</si>
  <si>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</si>
  <si>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</si>
  <si>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</si>
  <si>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</si>
  <si>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</si>
  <si>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</si>
  <si>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</si>
  <si>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</si>
  <si>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</si>
  <si>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</si>
  <si>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</si>
  <si>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</si>
  <si>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</si>
  <si>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</si>
  <si>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</si>
  <si>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</si>
  <si>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</si>
  <si>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</si>
  <si>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</si>
  <si>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</si>
  <si>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</si>
  <si>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</si>
  <si>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</si>
  <si>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</si>
  <si>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</si>
  <si>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</si>
  <si>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</si>
  <si>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</si>
  <si>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</si>
  <si>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</si>
  <si>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</si>
  <si>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</si>
  <si>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</si>
  <si>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</si>
  <si>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</si>
  <si>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</si>
  <si>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</si>
  <si>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</si>
  <si>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</si>
  <si>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</si>
  <si>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</si>
  <si>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</si>
  <si>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</si>
  <si>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</si>
  <si>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</si>
  <si>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</si>
  <si>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</si>
  <si>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</si>
  <si>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</si>
  <si>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</si>
  <si>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</si>
  <si>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</si>
  <si>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</si>
  <si>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</si>
  <si>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</si>
  <si>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</si>
  <si>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</si>
  <si>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</si>
  <si>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</si>
  <si>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</si>
  <si>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</si>
  <si>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</si>
  <si>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</si>
  <si>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</si>
  <si>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</si>
  <si>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</si>
  <si>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</si>
  <si>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</si>
  <si>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</si>
  <si>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</si>
  <si>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</si>
  <si>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</si>
  <si>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</si>
  <si>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</si>
  <si>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</si>
  <si>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</si>
  <si>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</si>
  <si>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</si>
  <si>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</si>
  <si>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</si>
  <si>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</si>
  <si>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</si>
  <si>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</si>
  <si>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</si>
  <si>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</si>
  <si>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</si>
  <si>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</si>
  <si>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</si>
  <si>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</si>
  <si>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</si>
  <si>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</si>
  <si>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</si>
  <si>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</si>
  <si>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</si>
  <si>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</si>
  <si>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</si>
  <si>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</si>
  <si>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</si>
  <si>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</si>
  <si>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</si>
  <si>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</si>
  <si>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</si>
  <si>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</si>
  <si>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</si>
  <si>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</si>
  <si>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</si>
  <si>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</si>
  <si>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</si>
  <si>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</si>
  <si>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</si>
  <si>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</si>
  <si>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</si>
  <si>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</si>
  <si>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</si>
  <si>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</si>
  <si>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</si>
  <si>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</si>
  <si>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</si>
  <si>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</si>
  <si>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</si>
  <si>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</si>
  <si>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</si>
  <si>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</si>
  <si>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</si>
  <si>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</si>
  <si>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</si>
  <si>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</si>
  <si>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</si>
  <si>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</si>
  <si>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</si>
  <si>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</si>
  <si>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</si>
  <si>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</si>
  <si>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</si>
  <si>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</si>
  <si>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</si>
  <si>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</si>
  <si>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</si>
  <si>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</si>
  <si>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</si>
  <si>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</si>
  <si>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</si>
  <si>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</si>
  <si>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</si>
  <si>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</si>
  <si>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</si>
  <si>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</si>
  <si>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</si>
  <si>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</si>
  <si>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</si>
  <si>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</si>
  <si>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</si>
  <si>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</si>
  <si>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</si>
  <si>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</si>
  <si>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</si>
  <si>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</si>
  <si>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</si>
  <si>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</si>
  <si>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</si>
  <si>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</si>
  <si>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</si>
  <si>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</si>
  <si>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</si>
  <si>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</si>
  <si>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</si>
  <si>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</si>
  <si>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</si>
  <si>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</si>
  <si>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</si>
  <si>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</si>
  <si>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</si>
  <si>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</si>
  <si>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</si>
  <si>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</si>
  <si>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</si>
  <si>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</si>
  <si>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</si>
  <si>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</si>
  <si>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</si>
  <si>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</si>
  <si>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</si>
  <si>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</si>
  <si>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</si>
  <si>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</si>
  <si>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</si>
  <si>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</si>
  <si>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</si>
  <si>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</si>
  <si>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</si>
  <si>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</si>
  <si>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</si>
  <si>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</si>
  <si>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</si>
  <si>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</si>
  <si>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</si>
  <si>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</si>
  <si>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</si>
  <si>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</si>
  <si>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</si>
  <si>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</si>
  <si>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</si>
  <si>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</si>
  <si>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</si>
  <si>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</si>
  <si>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</si>
  <si>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</si>
  <si>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</si>
  <si>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</si>
  <si>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</si>
  <si>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</si>
  <si>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</si>
  <si>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</si>
  <si>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</si>
  <si>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</si>
  <si>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</si>
  <si>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</si>
  <si>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</si>
  <si>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</si>
  <si>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</si>
  <si>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</si>
  <si>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</si>
  <si>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</si>
  <si>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</si>
  <si>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</si>
  <si>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</si>
  <si>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</si>
  <si>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</si>
  <si>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</si>
  <si>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</si>
  <si>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</si>
  <si>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</si>
  <si>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</si>
  <si>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</si>
  <si>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</si>
  <si>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</si>
  <si>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</si>
  <si>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</si>
  <si>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</si>
  <si>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</si>
  <si>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</si>
  <si>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</si>
  <si>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</si>
  <si>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</si>
  <si>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</si>
  <si>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</si>
  <si>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</si>
  <si>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</si>
  <si>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</si>
  <si>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</si>
  <si>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</si>
  <si>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</si>
  <si>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</si>
  <si>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</si>
  <si>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</si>
  <si>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</si>
  <si>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</si>
  <si>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</si>
  <si>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</si>
  <si>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</si>
  <si>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</si>
  <si>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</si>
  <si>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</si>
  <si>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</si>
  <si>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</si>
  <si>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</si>
  <si>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</si>
  <si>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</si>
  <si>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</si>
  <si>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</si>
  <si>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</si>
  <si>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</si>
  <si>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</si>
  <si>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</si>
  <si>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</si>
  <si>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</si>
  <si>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</si>
  <si>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</si>
  <si>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</si>
  <si>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</si>
  <si>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</si>
  <si>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</si>
  <si>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</si>
  <si>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</si>
  <si>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</si>
  <si>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</si>
  <si>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</si>
  <si>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</si>
  <si>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</si>
  <si>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</si>
  <si>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</si>
  <si>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</si>
  <si>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</si>
  <si>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</si>
  <si>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</si>
  <si>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</si>
  <si>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</si>
  <si>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</si>
  <si>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</si>
  <si>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</si>
  <si>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</si>
  <si>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</si>
  <si>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</si>
  <si>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</si>
  <si>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</si>
  <si>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</si>
  <si>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</si>
  <si>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</si>
  <si>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</si>
  <si>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</si>
  <si>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</si>
  <si>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</si>
  <si>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</si>
  <si>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</si>
  <si>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</si>
  <si>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</si>
  <si>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</si>
  <si>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</si>
  <si>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</si>
  <si>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</si>
  <si>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</si>
  <si>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</si>
  <si>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</si>
  <si>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</si>
  <si>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</si>
  <si>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</si>
  <si>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</si>
  <si>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</si>
  <si>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</si>
  <si>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</si>
  <si>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</si>
  <si>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</si>
  <si>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</si>
  <si>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</si>
  <si>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</si>
  <si>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</si>
  <si>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</si>
  <si>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</si>
  <si>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</si>
  <si>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</si>
  <si>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</si>
  <si>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</si>
  <si>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</si>
  <si>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</si>
  <si>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</si>
  <si>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</si>
  <si>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</si>
  <si>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</si>
  <si>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</si>
  <si>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</si>
  <si>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</si>
  <si>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</si>
  <si>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</si>
  <si>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</si>
  <si>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</si>
  <si>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</si>
  <si>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</si>
  <si>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</si>
  <si>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</si>
  <si>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</si>
  <si>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</si>
  <si>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</si>
  <si>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</si>
  <si>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</si>
  <si>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</si>
  <si>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</si>
  <si>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</si>
  <si>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</si>
  <si>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</si>
  <si>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</si>
  <si>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</si>
  <si>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</si>
  <si>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</si>
  <si>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</si>
  <si>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</si>
  <si>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</si>
  <si>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</si>
  <si>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</si>
  <si>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</si>
  <si>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</si>
  <si>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</si>
  <si>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</si>
  <si>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</si>
  <si>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</si>
  <si>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</si>
  <si>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</si>
  <si>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</si>
  <si>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</si>
  <si>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</si>
  <si>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</si>
  <si>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</si>
  <si>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</si>
  <si>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</si>
  <si>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</si>
  <si>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</si>
  <si>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</si>
  <si>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</si>
  <si>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</si>
  <si>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</si>
  <si>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</si>
  <si>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</si>
  <si>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</si>
  <si>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</si>
  <si>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</si>
  <si>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</si>
  <si>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</si>
  <si>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</si>
  <si>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</si>
  <si>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</si>
  <si>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</si>
  <si>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</si>
  <si>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</si>
  <si>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</si>
  <si>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</si>
  <si>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</si>
  <si>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</si>
  <si>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</si>
  <si>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</si>
  <si>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</si>
  <si>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</si>
  <si>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</si>
  <si>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</si>
  <si>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</si>
  <si>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</si>
  <si>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</si>
  <si>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</si>
  <si>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</si>
  <si>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</si>
  <si>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</si>
  <si>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</si>
  <si>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</si>
  <si>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</si>
  <si>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</si>
  <si>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</si>
  <si>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</si>
  <si>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</si>
  <si>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</si>
  <si>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</si>
  <si>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</si>
  <si>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</si>
  <si>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</si>
  <si>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</si>
  <si>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</si>
  <si>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</si>
  <si>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</si>
  <si>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</si>
  <si>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</si>
  <si>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</si>
  <si>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</si>
  <si>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</si>
  <si>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</si>
  <si>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</si>
  <si>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</si>
  <si>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</si>
  <si>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</si>
  <si>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</si>
  <si>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</si>
  <si>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</si>
  <si>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</si>
  <si>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</si>
  <si>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</si>
  <si>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</si>
  <si>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</si>
  <si>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</si>
  <si>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</si>
  <si>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</si>
  <si>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</si>
  <si>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</si>
  <si>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</si>
  <si>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</si>
  <si>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</si>
  <si>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</si>
  <si>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</si>
  <si>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</si>
  <si>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</si>
  <si>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</si>
  <si>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</si>
  <si>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</si>
  <si>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</si>
  <si>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</si>
  <si>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</si>
  <si>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</si>
  <si>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</si>
  <si>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</si>
  <si>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</si>
  <si>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</si>
  <si>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</si>
  <si>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</si>
  <si>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</si>
  <si>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</si>
  <si>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</si>
  <si>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</si>
  <si>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</si>
  <si>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</si>
  <si>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</si>
  <si>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</si>
  <si>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</si>
  <si>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</si>
  <si>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</si>
  <si>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</si>
  <si>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</si>
  <si>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</si>
  <si>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</si>
  <si>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</si>
  <si>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</si>
  <si>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</si>
  <si>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</si>
  <si>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</si>
  <si>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</si>
  <si>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</si>
  <si>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</si>
  <si>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</si>
  <si>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</si>
  <si>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</si>
  <si>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</si>
  <si>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</si>
  <si>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</si>
  <si>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</si>
  <si>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</si>
  <si>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</si>
  <si>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</si>
  <si>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</si>
  <si>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</si>
  <si>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</si>
  <si>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</si>
  <si>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</si>
  <si>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</si>
  <si>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</si>
  <si>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</si>
  <si>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</si>
  <si>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</si>
  <si>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</si>
  <si>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</si>
  <si>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</si>
  <si>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</si>
  <si>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</si>
  <si>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</si>
  <si>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</si>
  <si>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</si>
  <si>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</si>
  <si>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</si>
  <si>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</si>
  <si>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</si>
  <si>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</si>
  <si>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</si>
  <si>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</si>
  <si>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</si>
  <si>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</si>
  <si>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</si>
  <si>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</si>
  <si>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</si>
  <si>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</si>
  <si>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</si>
  <si>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</si>
  <si>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</si>
  <si>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</si>
  <si>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</si>
  <si>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</si>
  <si>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</si>
  <si>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</si>
  <si>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</si>
  <si>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</si>
  <si>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</si>
  <si>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</si>
  <si>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</si>
  <si>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</si>
  <si>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</si>
  <si>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</si>
  <si>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</si>
  <si>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</si>
  <si>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</si>
  <si>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</si>
  <si>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</si>
  <si>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</si>
  <si>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</si>
  <si>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</si>
  <si>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</si>
  <si>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</si>
  <si>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</si>
  <si>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</si>
  <si>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</si>
  <si>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</si>
  <si>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</si>
  <si>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</si>
  <si>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</si>
  <si>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</si>
  <si>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</si>
  <si>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</si>
  <si>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</si>
  <si>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</si>
  <si>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</si>
  <si>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</si>
  <si>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</si>
  <si>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</si>
  <si>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</si>
  <si>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</si>
  <si>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</si>
  <si>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</si>
  <si>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</si>
  <si>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</si>
  <si>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</si>
  <si>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</si>
  <si>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</si>
  <si>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</si>
  <si>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</si>
  <si>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</si>
  <si>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</si>
  <si>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</si>
  <si>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</si>
  <si>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</si>
  <si>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</si>
  <si>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</si>
  <si>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</si>
  <si>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</si>
  <si>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</si>
  <si>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</si>
  <si>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</si>
  <si>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</si>
  <si>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</si>
  <si>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</si>
  <si>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</si>
  <si>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</si>
  <si>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</si>
  <si>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</si>
  <si>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</si>
  <si>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</si>
  <si>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</si>
  <si>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</si>
  <si>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</si>
  <si>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</si>
  <si>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</si>
  <si>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</si>
  <si>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</si>
  <si>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</si>
  <si>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</si>
  <si>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</si>
  <si>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</si>
  <si>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</si>
  <si>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</si>
  <si>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</si>
  <si>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</si>
  <si>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</si>
  <si>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</si>
  <si>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</si>
  <si>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</si>
  <si>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</si>
  <si>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</si>
  <si>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</si>
  <si>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</si>
  <si>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</si>
  <si>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</si>
  <si>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</si>
  <si>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</si>
  <si>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</si>
  <si>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</si>
  <si>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</si>
  <si>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</si>
  <si>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</si>
  <si>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</si>
  <si>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</si>
  <si>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</si>
  <si>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</si>
  <si>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</si>
  <si>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</si>
  <si>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</si>
  <si>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</si>
  <si>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</si>
  <si>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</si>
  <si>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</si>
  <si>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</si>
  <si>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</si>
  <si>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</si>
  <si>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</si>
  <si>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</si>
  <si>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</si>
  <si>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</si>
  <si>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</si>
  <si>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</si>
  <si>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</si>
  <si>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</si>
  <si>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</si>
  <si>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</si>
  <si>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</si>
  <si>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</si>
  <si>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</si>
  <si>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</si>
  <si>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</si>
  <si>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</si>
  <si>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</si>
  <si>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</si>
  <si>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</si>
  <si>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</si>
  <si>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</si>
  <si>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</si>
  <si>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</si>
  <si>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</si>
  <si>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</si>
  <si>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</si>
  <si>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</si>
  <si>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</si>
  <si>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</si>
  <si>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</si>
  <si>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</si>
  <si>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</si>
  <si>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</si>
  <si>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</si>
  <si>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</si>
  <si>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</si>
  <si>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</si>
  <si>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</si>
  <si>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</si>
  <si>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</si>
  <si>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</si>
  <si>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</si>
  <si>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</si>
  <si>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</si>
  <si>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</si>
  <si>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</si>
  <si>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</si>
  <si>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</si>
  <si>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</si>
  <si>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</si>
  <si>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</si>
  <si>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</si>
  <si>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</si>
  <si>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</si>
  <si>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</si>
  <si>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</si>
  <si>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</si>
  <si>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</si>
  <si>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</si>
  <si>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</si>
  <si>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</si>
  <si>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</si>
  <si>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</si>
  <si>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</si>
  <si>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</si>
  <si>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</si>
  <si>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</si>
  <si>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</si>
  <si>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</si>
  <si>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</si>
  <si>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</si>
  <si>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</si>
  <si>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</si>
  <si>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</si>
  <si>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</si>
  <si>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</si>
  <si>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</si>
  <si>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</si>
  <si>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</si>
  <si>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</si>
  <si>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</si>
  <si>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</si>
  <si>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</si>
  <si>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</si>
  <si>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</si>
  <si>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</si>
  <si>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</si>
  <si>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</si>
  <si>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</si>
  <si>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</si>
  <si>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</si>
  <si>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</si>
  <si>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</si>
  <si>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</si>
  <si>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</si>
  <si>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</si>
  <si>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</si>
  <si>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</si>
  <si>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</si>
  <si>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</si>
  <si>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</si>
  <si>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</si>
  <si>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</si>
  <si>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</si>
  <si>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</si>
  <si>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</si>
  <si>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</si>
  <si>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</si>
  <si>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</si>
  <si>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</si>
  <si>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</si>
  <si>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</si>
  <si>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</si>
  <si>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</si>
  <si>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</si>
  <si>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</si>
  <si>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</si>
  <si>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</si>
  <si>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</si>
  <si>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</si>
  <si>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</si>
  <si>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</si>
  <si>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</si>
  <si>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</si>
  <si>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</si>
  <si>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</si>
  <si>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</si>
  <si>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</si>
  <si>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</si>
  <si>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</si>
  <si>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</si>
  <si>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</si>
  <si>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</si>
  <si>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</si>
  <si>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</si>
  <si>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</si>
  <si>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</si>
  <si>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</si>
  <si>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</si>
  <si>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</si>
  <si>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</si>
  <si>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</si>
  <si>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</si>
  <si>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</si>
  <si>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</si>
  <si>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</si>
  <si>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</si>
  <si>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</si>
  <si>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</si>
  <si>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</si>
  <si>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</si>
  <si>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</si>
  <si>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</si>
  <si>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</si>
  <si>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</si>
  <si>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</si>
  <si>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</si>
  <si>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</si>
  <si>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</si>
  <si>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</si>
  <si>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</si>
  <si>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</si>
  <si>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</si>
  <si>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</si>
  <si>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</si>
  <si>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</si>
  <si>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</si>
  <si>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</si>
  <si>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</si>
  <si>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</si>
  <si>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</si>
  <si>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</si>
  <si>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</si>
  <si>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</si>
  <si>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</si>
  <si>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</si>
  <si>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</si>
  <si>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</si>
  <si>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</si>
  <si>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</si>
  <si>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</si>
  <si>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</si>
  <si>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</si>
  <si>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</si>
  <si>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</si>
  <si>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</si>
  <si>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</si>
  <si>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</si>
  <si>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</si>
  <si>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</si>
  <si>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</si>
  <si>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</si>
  <si>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</si>
  <si>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</si>
  <si>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</si>
  <si>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</si>
  <si>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</si>
  <si>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</si>
  <si>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</si>
  <si>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</si>
  <si>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</si>
  <si>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</si>
  <si>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</si>
  <si>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</si>
  <si>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</si>
  <si>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</si>
  <si>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</si>
  <si>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</si>
  <si>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</si>
  <si>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</si>
  <si>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</si>
  <si>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</si>
  <si>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</si>
  <si>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</si>
  <si>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</si>
  <si>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</si>
  <si>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</si>
  <si>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</si>
  <si>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</si>
  <si>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</si>
  <si>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</si>
  <si>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</si>
  <si>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</si>
  <si>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</si>
  <si>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</si>
  <si>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</si>
  <si>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</si>
  <si>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</si>
  <si>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</si>
  <si>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</si>
  <si>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</si>
  <si>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</si>
  <si>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</si>
  <si>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</si>
  <si>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</si>
  <si>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</si>
  <si>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</si>
  <si>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</si>
  <si>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</si>
  <si>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</si>
  <si>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</si>
  <si>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</si>
  <si>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</si>
  <si>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</si>
  <si>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</si>
  <si>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</si>
  <si>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</si>
  <si>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</si>
  <si>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</si>
  <si>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</si>
  <si>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</si>
  <si>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</si>
  <si>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</si>
  <si>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</si>
  <si>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</si>
  <si>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</si>
  <si>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</si>
  <si>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</si>
  <si>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</si>
  <si>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</si>
  <si>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</si>
  <si>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</si>
  <si>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</si>
  <si>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</si>
  <si>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</si>
  <si>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</si>
  <si>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</si>
  <si>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</si>
  <si>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</si>
  <si>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</si>
  <si>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</si>
  <si>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</si>
  <si>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</si>
  <si>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</si>
  <si>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</si>
  <si>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</si>
  <si>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</si>
  <si>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</si>
  <si>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</si>
  <si>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</si>
  <si>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</si>
  <si>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</si>
  <si>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</si>
  <si>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</si>
  <si>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</si>
  <si>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</si>
  <si>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</si>
  <si>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</si>
  <si>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</si>
  <si>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</si>
  <si>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</si>
  <si>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</si>
  <si>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</si>
  <si>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</si>
  <si>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</si>
  <si>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</si>
  <si>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</si>
  <si>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</si>
  <si>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</si>
  <si>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</si>
  <si>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</si>
  <si>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</si>
  <si>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</si>
  <si>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</si>
  <si>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</si>
  <si>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</si>
  <si>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</si>
  <si>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</si>
  <si>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</si>
  <si>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</si>
  <si>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</si>
  <si>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</si>
  <si>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</si>
  <si>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</si>
  <si>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</si>
  <si>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</si>
  <si>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</si>
  <si>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</si>
  <si>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</si>
  <si>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</si>
  <si>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</si>
  <si>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</si>
  <si>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</si>
  <si>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</si>
  <si>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</si>
  <si>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</si>
  <si>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</si>
  <si>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</si>
  <si>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</si>
  <si>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</si>
  <si>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</si>
  <si>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</si>
  <si>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</si>
  <si>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</si>
  <si>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</si>
  <si>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</si>
  <si>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</si>
  <si>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</si>
  <si>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</si>
  <si>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</si>
  <si>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</si>
  <si>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</si>
  <si>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</si>
  <si>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</si>
  <si>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</si>
  <si>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</si>
  <si>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</si>
  <si>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</si>
  <si>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</si>
  <si>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</si>
  <si>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</si>
  <si>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</si>
  <si>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</si>
  <si>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</si>
  <si>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</si>
  <si>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</si>
  <si>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</si>
  <si>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</si>
  <si>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</si>
  <si>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</si>
  <si>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</si>
  <si>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</si>
  <si>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</si>
  <si>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</si>
  <si>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</si>
  <si>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</si>
  <si>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</si>
  <si>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</si>
  <si>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</si>
  <si>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</si>
  <si>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</si>
  <si>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</si>
  <si>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</si>
  <si>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</si>
  <si>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</si>
  <si>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</si>
  <si>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</si>
  <si>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</si>
  <si>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</si>
  <si>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</si>
  <si>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</si>
  <si>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</si>
  <si>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</si>
  <si>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</si>
  <si>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</si>
  <si>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</si>
  <si>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</si>
  <si>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</si>
  <si>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</si>
  <si>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</si>
  <si>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</si>
  <si>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</si>
  <si>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</si>
  <si>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</si>
  <si>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</si>
  <si>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</si>
  <si>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</si>
  <si>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</si>
  <si>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</si>
  <si>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</si>
  <si>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</si>
  <si>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</si>
  <si>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</si>
  <si>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</si>
  <si>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</si>
  <si>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</si>
  <si>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</si>
  <si>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</si>
  <si>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</si>
  <si>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</si>
  <si>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</si>
  <si>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</si>
  <si>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</si>
  <si>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</si>
  <si>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</si>
  <si>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</si>
  <si>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</si>
  <si>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</si>
  <si>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</si>
  <si>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</si>
  <si>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</si>
  <si>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</si>
  <si>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</si>
  <si>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</si>
  <si>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</si>
  <si>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</si>
  <si>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</si>
  <si>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</si>
  <si>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</si>
  <si>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</si>
  <si>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</si>
  <si>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</si>
  <si>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</si>
  <si>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</si>
  <si>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</si>
  <si>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</si>
  <si>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</si>
  <si>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</si>
  <si>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</si>
  <si>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</si>
  <si>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</si>
  <si>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</si>
  <si>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</si>
  <si>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</si>
  <si>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</si>
  <si>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</si>
  <si>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</si>
  <si>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</si>
  <si>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</si>
  <si>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</si>
  <si>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</si>
  <si>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</si>
  <si>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</si>
  <si>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</si>
  <si>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</si>
  <si>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</si>
  <si>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</si>
  <si>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</si>
  <si>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</si>
  <si>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</si>
  <si>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</si>
  <si>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</si>
  <si>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</si>
  <si>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</si>
  <si>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</si>
  <si>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</si>
  <si>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</si>
  <si>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</si>
  <si>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</si>
  <si>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</si>
  <si>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</si>
  <si>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</si>
  <si>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</si>
  <si>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</si>
  <si>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</si>
  <si>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</si>
  <si>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</si>
  <si>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</si>
  <si>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</si>
  <si>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</si>
  <si>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</si>
  <si>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</si>
  <si>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</si>
  <si>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</si>
  <si>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</si>
  <si>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</si>
  <si>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</si>
  <si>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</si>
  <si>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</si>
  <si>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</si>
  <si>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</si>
  <si>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</si>
  <si>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</si>
  <si>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</si>
  <si>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</si>
  <si>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</si>
  <si>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</si>
  <si>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</si>
  <si>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</si>
  <si>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</si>
  <si>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</si>
  <si>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</si>
  <si>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</si>
  <si>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</si>
  <si>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</si>
  <si>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</si>
  <si>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</si>
  <si>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</si>
  <si>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</si>
  <si>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</si>
  <si>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</si>
  <si>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</si>
  <si>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</si>
  <si>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</si>
  <si>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</si>
  <si>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</si>
  <si>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</si>
  <si>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</si>
  <si>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</si>
  <si>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</si>
  <si>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</si>
  <si>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</si>
  <si>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</si>
  <si>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</si>
  <si>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</si>
  <si>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</si>
  <si>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</si>
  <si>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</si>
  <si>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</si>
  <si>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</si>
  <si>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</si>
  <si>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</si>
  <si>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</si>
  <si>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</si>
  <si>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</si>
  <si>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</si>
  <si>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</si>
  <si>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</si>
  <si>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</si>
  <si>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</si>
  <si>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</si>
  <si>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</si>
  <si>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</si>
  <si>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</si>
  <si>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</si>
  <si>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</si>
  <si>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</si>
  <si>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</si>
  <si>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</si>
  <si>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</si>
  <si>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</si>
  <si>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</si>
  <si>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</si>
  <si>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</si>
  <si>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</si>
  <si>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</si>
  <si>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</si>
  <si>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</si>
  <si>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</si>
  <si>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</si>
  <si>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</si>
  <si>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</si>
  <si>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</si>
  <si>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</si>
  <si>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</si>
  <si>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</si>
  <si>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</si>
  <si>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</si>
  <si>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</si>
  <si>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</si>
  <si>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</si>
  <si>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</si>
  <si>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</si>
  <si>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</si>
  <si>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</si>
  <si>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</si>
  <si>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</si>
  <si>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</si>
  <si>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</si>
  <si>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</si>
  <si>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</si>
  <si>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</si>
  <si>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</si>
  <si>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</si>
  <si>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</si>
  <si>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</si>
  <si>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</si>
  <si>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</si>
  <si>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</si>
  <si>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</si>
  <si>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</si>
  <si>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</si>
  <si>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</si>
  <si>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</si>
  <si>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</si>
  <si>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</si>
  <si>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</si>
  <si>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</si>
  <si>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</si>
  <si>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</si>
  <si>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</si>
  <si>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</si>
  <si>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</si>
  <si>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</si>
  <si>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</si>
  <si>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</si>
  <si>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</si>
  <si>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</si>
  <si>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</si>
  <si>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</si>
  <si>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</si>
  <si>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</si>
  <si>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</si>
  <si>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</si>
  <si>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</si>
  <si>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</si>
  <si>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</si>
  <si>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</si>
  <si>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</si>
  <si>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</si>
  <si>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</si>
  <si>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</si>
  <si>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</si>
  <si>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</si>
  <si>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</si>
  <si>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</si>
  <si>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</si>
  <si>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</si>
  <si>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</si>
  <si>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</si>
  <si>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</si>
  <si>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</si>
  <si>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</si>
  <si>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</si>
  <si>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</si>
  <si>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</si>
  <si>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</si>
  <si>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</si>
  <si>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</si>
  <si>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</si>
  <si>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</si>
  <si>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</si>
  <si>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</si>
  <si>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</si>
  <si>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</si>
  <si>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</si>
  <si>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</si>
  <si>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</si>
  <si>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</si>
  <si>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</si>
  <si>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</si>
  <si>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</si>
  <si>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</si>
  <si>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</si>
  <si>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</si>
  <si>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</si>
  <si>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</si>
  <si>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</si>
  <si>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</si>
  <si>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</si>
  <si>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</si>
  <si>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</si>
  <si>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</si>
  <si>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</si>
  <si>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</si>
  <si>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</si>
  <si>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</si>
  <si>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</si>
  <si>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</si>
  <si>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</si>
  <si>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</si>
  <si>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</si>
  <si>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</si>
  <si>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</si>
  <si>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</si>
  <si>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</si>
  <si>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</si>
  <si>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</si>
  <si>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</si>
  <si>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</si>
  <si>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</si>
  <si>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</si>
  <si>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</si>
  <si>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</si>
  <si>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</si>
  <si>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</si>
  <si>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</si>
  <si>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</si>
  <si>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</si>
  <si>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</si>
  <si>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</si>
  <si>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</si>
  <si>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</si>
  <si>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</si>
  <si>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</si>
  <si>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</si>
  <si>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</si>
  <si>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</si>
  <si>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</si>
  <si>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</si>
  <si>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</si>
  <si>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</si>
  <si>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</si>
  <si>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</si>
  <si>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</si>
  <si>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</si>
  <si>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</si>
  <si>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</si>
  <si>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</si>
  <si>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</si>
  <si>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</si>
  <si>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</si>
  <si>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</si>
  <si>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</si>
  <si>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</si>
  <si>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</si>
  <si>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</si>
  <si>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</si>
  <si>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</si>
  <si>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</si>
  <si>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</si>
  <si>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</si>
  <si>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</si>
  <si>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</si>
  <si>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</si>
  <si>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</si>
  <si>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</si>
  <si>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</si>
  <si>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</si>
  <si>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</si>
  <si>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</si>
  <si>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</si>
  <si>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</si>
  <si>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</si>
  <si>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</si>
  <si>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</si>
  <si>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</si>
  <si>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</si>
  <si>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</si>
  <si>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</si>
  <si>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</si>
  <si>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</si>
  <si>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</si>
  <si>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</si>
  <si>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</si>
  <si>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</si>
  <si>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</si>
  <si>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</si>
  <si>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</si>
  <si>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</si>
  <si>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</si>
  <si>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</si>
  <si>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</si>
  <si>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</si>
  <si>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</si>
  <si>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</si>
  <si>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</si>
  <si>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</si>
  <si>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</si>
  <si>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</si>
  <si>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</si>
  <si>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</si>
  <si>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</si>
  <si>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</si>
  <si>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</si>
  <si>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</si>
  <si>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</si>
  <si>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</si>
  <si>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</si>
  <si>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</si>
  <si>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</si>
  <si>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</si>
  <si>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</si>
  <si>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</si>
  <si>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</si>
  <si>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</si>
  <si>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</si>
  <si>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</si>
  <si>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</si>
  <si>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</si>
  <si>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</si>
  <si>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</si>
  <si>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</si>
  <si>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</si>
  <si>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</si>
  <si>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</si>
  <si>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</si>
  <si>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</si>
  <si>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</si>
  <si>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</si>
  <si>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</si>
  <si>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</si>
  <si>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</si>
  <si>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</si>
  <si>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</si>
  <si>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</si>
  <si>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</si>
  <si>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</si>
  <si>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</si>
  <si>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</si>
  <si>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</si>
  <si>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</si>
  <si>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</si>
  <si>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</si>
  <si>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</si>
  <si>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</si>
  <si>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</si>
  <si>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</si>
  <si>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</si>
  <si>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</si>
  <si>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</si>
  <si>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</si>
  <si>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</si>
  <si>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</si>
  <si>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</si>
  <si>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</si>
  <si>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</si>
  <si>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</si>
  <si>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</si>
  <si>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</si>
  <si>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</si>
  <si>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</si>
  <si>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</si>
  <si>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</si>
  <si>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</si>
  <si>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</si>
  <si>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</si>
  <si>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</si>
  <si>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</si>
  <si>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</si>
  <si>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</si>
  <si>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</si>
  <si>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</si>
  <si>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</si>
  <si>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</si>
  <si>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</si>
  <si>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</si>
  <si>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</si>
  <si>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</si>
  <si>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</si>
  <si>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</si>
  <si>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</si>
  <si>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</si>
  <si>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</si>
  <si>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</si>
  <si>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</si>
  <si>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</si>
  <si>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</si>
  <si>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</si>
  <si>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</si>
  <si>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</si>
  <si>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</si>
  <si>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</si>
  <si>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</si>
  <si>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</si>
  <si>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</si>
  <si>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</si>
  <si>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</si>
  <si>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</si>
  <si>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</si>
  <si>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</si>
  <si>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</si>
  <si>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</si>
  <si>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</si>
  <si>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</si>
  <si>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</si>
  <si>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</si>
  <si>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</si>
  <si>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</si>
  <si>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</si>
  <si>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</si>
  <si>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</si>
  <si>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</si>
  <si>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</si>
  <si>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</si>
  <si>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</si>
  <si>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</si>
  <si>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</si>
  <si>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</si>
  <si>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</si>
  <si>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</si>
  <si>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</si>
  <si>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</si>
  <si>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</si>
  <si>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</si>
  <si>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</si>
  <si>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</si>
  <si>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</si>
  <si>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</si>
  <si>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</si>
  <si>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</si>
  <si>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</si>
  <si>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</si>
  <si>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</si>
  <si>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</si>
  <si>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</si>
  <si>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</si>
  <si>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</si>
  <si>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</si>
  <si>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</si>
  <si>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</si>
  <si>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</si>
  <si>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</si>
  <si>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</si>
  <si>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</si>
  <si>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</si>
  <si>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</si>
  <si>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</si>
  <si>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</si>
  <si>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</si>
  <si>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</si>
  <si>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</si>
  <si>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</si>
  <si>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</si>
  <si>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</si>
  <si>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</si>
  <si>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</si>
  <si>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</si>
  <si>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</si>
  <si>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</si>
  <si>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</si>
  <si>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</si>
  <si>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</si>
  <si>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</si>
  <si>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</si>
  <si>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</si>
  <si>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</si>
  <si>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</si>
  <si>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</si>
  <si>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</si>
  <si>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</si>
  <si>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</si>
  <si>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</si>
  <si>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</si>
  <si>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</si>
  <si>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</si>
  <si>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</si>
  <si>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</si>
  <si>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</si>
  <si>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</si>
  <si>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</si>
  <si>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</si>
  <si>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</si>
  <si>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</si>
  <si>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</si>
  <si>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</si>
  <si>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</si>
  <si>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</si>
  <si>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</si>
  <si>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</si>
  <si>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</si>
  <si>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</si>
  <si>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</si>
  <si>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</si>
  <si>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</si>
  <si>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</si>
  <si>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</si>
  <si>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</si>
  <si>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</si>
  <si>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</si>
  <si>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</si>
  <si>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</si>
  <si>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</si>
  <si>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</si>
  <si>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</si>
  <si>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</si>
  <si>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</si>
  <si>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</si>
  <si>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</si>
  <si>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</si>
  <si>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</si>
  <si>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</si>
  <si>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</si>
  <si>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</si>
  <si>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</si>
  <si>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</si>
  <si>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</si>
  <si>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</si>
  <si>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</si>
  <si>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</si>
  <si>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</si>
  <si>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</si>
  <si>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</si>
  <si>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</si>
  <si>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</si>
  <si>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</si>
  <si>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</si>
  <si>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</si>
  <si>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</si>
  <si>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</si>
  <si>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</si>
  <si>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</si>
  <si>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</si>
  <si>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</si>
  <si>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</si>
  <si>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</si>
  <si>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</si>
  <si>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</si>
  <si>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</si>
  <si>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</si>
  <si>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</si>
  <si>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</si>
  <si>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</si>
  <si>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</si>
  <si>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</si>
  <si>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</si>
  <si>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</si>
  <si>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</si>
  <si>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</si>
  <si>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</si>
  <si>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</si>
  <si>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</si>
  <si>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</si>
  <si>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</si>
  <si>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</si>
  <si>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</si>
  <si>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</si>
  <si>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</si>
  <si>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</si>
  <si>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</si>
  <si>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</si>
  <si>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</si>
  <si>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</si>
  <si>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</si>
  <si>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</si>
  <si>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</si>
  <si>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</si>
  <si>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</si>
  <si>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</si>
  <si>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</si>
  <si>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</si>
  <si>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</si>
  <si>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</si>
  <si>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</si>
  <si>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</si>
  <si>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</si>
  <si>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</si>
  <si>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</si>
  <si>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</si>
  <si>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</si>
  <si>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</si>
  <si>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</si>
  <si>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</si>
  <si>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</si>
  <si>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</si>
  <si>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</si>
  <si>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</si>
  <si>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</si>
  <si>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</si>
  <si>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</si>
  <si>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</si>
  <si>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</si>
  <si>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</si>
  <si>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</si>
  <si>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</si>
  <si>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</si>
  <si>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</si>
  <si>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</si>
  <si>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</si>
  <si>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</si>
  <si>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</si>
  <si>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</si>
  <si>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</si>
  <si>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</si>
  <si>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</si>
  <si>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</si>
  <si>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</si>
  <si>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</si>
  <si>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</si>
  <si>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</si>
  <si>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</si>
  <si>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</si>
  <si>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</si>
  <si>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</si>
  <si>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</si>
  <si>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</si>
  <si>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</si>
  <si>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</si>
  <si>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</si>
  <si>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</si>
  <si>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</si>
  <si>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</si>
  <si>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</si>
  <si>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</si>
  <si>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</si>
  <si>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</si>
  <si>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</si>
  <si>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</si>
  <si>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</si>
  <si>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</si>
  <si>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</si>
  <si>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</si>
  <si>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</si>
  <si>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</si>
  <si>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</si>
  <si>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</si>
  <si>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</si>
  <si>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</si>
  <si>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</si>
  <si>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</si>
  <si>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</si>
  <si>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</si>
  <si>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</si>
  <si>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</si>
  <si>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</si>
  <si>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</si>
  <si>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</si>
  <si>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</si>
  <si>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</si>
  <si>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</si>
  <si>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</si>
  <si>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</si>
  <si>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</si>
  <si>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</si>
  <si>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</si>
  <si>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</si>
  <si>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</si>
  <si>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</si>
  <si>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</si>
  <si>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</si>
  <si>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</si>
  <si>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</si>
  <si>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</si>
  <si>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</si>
  <si>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</si>
  <si>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</si>
  <si>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</si>
  <si>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</si>
  <si>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</si>
  <si>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</si>
  <si>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</si>
  <si>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</si>
  <si>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</si>
  <si>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</si>
  <si>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</si>
  <si>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</si>
  <si>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</si>
  <si>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</si>
  <si>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</si>
  <si>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</si>
  <si>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</si>
  <si>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</si>
  <si>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</si>
  <si>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</si>
  <si>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</si>
  <si>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</si>
  <si>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</si>
  <si>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</si>
  <si>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</si>
  <si>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</si>
  <si>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</si>
  <si>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</si>
  <si>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</si>
  <si>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</si>
  <si>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</si>
  <si>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</si>
  <si>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</si>
  <si>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</si>
  <si>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</si>
  <si>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</si>
  <si>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</si>
  <si>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</si>
  <si>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</si>
  <si>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</si>
  <si>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</si>
  <si>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</si>
  <si>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</si>
  <si>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</si>
  <si>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</si>
  <si>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</si>
  <si>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</si>
  <si>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</si>
  <si>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</si>
  <si>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</si>
  <si>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</si>
  <si>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</si>
  <si>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</si>
  <si>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</si>
  <si>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</si>
  <si>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</si>
  <si>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</si>
  <si>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</si>
  <si>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</si>
  <si>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</si>
  <si>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</si>
  <si>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</si>
  <si>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</si>
  <si>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</si>
  <si>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</si>
  <si>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</si>
  <si>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</si>
  <si>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</si>
  <si>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</si>
  <si>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</si>
  <si>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</si>
  <si>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</si>
  <si>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</si>
  <si>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</si>
  <si>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</si>
  <si>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</si>
  <si>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</si>
  <si>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</si>
  <si>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</si>
  <si>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</si>
  <si>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</si>
  <si>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</si>
  <si>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</si>
  <si>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</si>
  <si>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</si>
  <si>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</si>
  <si>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</si>
  <si>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</si>
  <si>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</si>
  <si>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</si>
  <si>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</si>
  <si>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</si>
  <si>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</si>
  <si>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</si>
  <si>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</si>
  <si>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</si>
  <si>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</si>
  <si>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</si>
  <si>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</si>
  <si>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</si>
  <si>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</si>
  <si>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</si>
  <si>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</si>
  <si>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</si>
  <si>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</si>
  <si>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</si>
  <si>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</si>
  <si>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</si>
  <si>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</si>
  <si>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</si>
  <si>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</si>
  <si>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</si>
  <si>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</si>
  <si>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</si>
  <si>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</si>
  <si>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</si>
  <si>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</si>
  <si>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</si>
  <si>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</si>
  <si>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</si>
  <si>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</si>
  <si>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</si>
  <si>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</si>
  <si>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</si>
  <si>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</si>
  <si>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</si>
  <si>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</si>
  <si>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</si>
  <si>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</si>
  <si>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</si>
  <si>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</si>
  <si>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</si>
  <si>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</si>
  <si>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</si>
  <si>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</si>
  <si>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</si>
  <si>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</si>
  <si>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</si>
  <si>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</si>
  <si>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</si>
  <si>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</si>
  <si>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</si>
  <si>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</si>
  <si>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</si>
  <si>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</si>
  <si>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</si>
  <si>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</si>
  <si>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</si>
  <si>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</si>
  <si>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</si>
  <si>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</si>
  <si>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</si>
  <si>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</si>
  <si>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</si>
  <si>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</si>
  <si>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</si>
  <si>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</si>
  <si>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</si>
  <si>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</si>
  <si>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</si>
  <si>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</si>
  <si>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</si>
  <si>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</si>
  <si>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</si>
  <si>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</si>
  <si>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</si>
  <si>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</si>
  <si>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</si>
  <si>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</si>
  <si>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</si>
  <si>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</si>
  <si>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</si>
  <si>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</si>
  <si>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</si>
  <si>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</si>
  <si>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</si>
  <si>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</si>
  <si>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</si>
  <si>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</si>
  <si>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</si>
  <si>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</si>
  <si>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</si>
  <si>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</si>
  <si>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</si>
  <si>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</si>
  <si>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</si>
  <si>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</si>
  <si>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</si>
  <si>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</si>
  <si>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</si>
  <si>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</si>
  <si>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</si>
  <si>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</si>
  <si>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</si>
  <si>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</si>
  <si>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</si>
  <si>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</si>
  <si>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</si>
  <si>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</si>
  <si>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</si>
  <si>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</si>
  <si>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</si>
  <si>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</si>
  <si>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</si>
  <si>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</si>
  <si>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</si>
  <si>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</si>
  <si>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</si>
  <si>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</si>
  <si>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</si>
  <si>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</si>
  <si>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</si>
  <si>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</si>
  <si>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</si>
  <si>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</si>
  <si>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</si>
  <si>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</si>
  <si>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</si>
  <si>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</si>
  <si>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</si>
  <si>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</si>
  <si>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</si>
  <si>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</si>
  <si>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</si>
  <si>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</si>
  <si>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</si>
  <si>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</si>
  <si>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</si>
  <si>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</si>
  <si>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</si>
  <si>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</si>
  <si>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</si>
  <si>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</si>
  <si>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</si>
  <si>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</si>
  <si>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</si>
  <si>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</si>
  <si>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</si>
  <si>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</si>
  <si>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</si>
  <si>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</si>
  <si>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</si>
  <si>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</si>
  <si>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</si>
  <si>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</si>
  <si>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</si>
  <si>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</si>
  <si>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</si>
  <si>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</si>
  <si>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</si>
  <si>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</si>
  <si>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</si>
  <si>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</si>
  <si>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</si>
  <si>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</si>
  <si>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</si>
  <si>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</si>
  <si>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</si>
  <si>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</si>
  <si>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</si>
  <si>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</si>
  <si>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</si>
  <si>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</si>
  <si>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</si>
  <si>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</si>
  <si>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</si>
  <si>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</si>
  <si>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</si>
  <si>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</si>
  <si>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</si>
  <si>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</si>
  <si>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</si>
  <si>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</si>
  <si>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</si>
  <si>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</si>
  <si>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</si>
  <si>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</si>
  <si>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</si>
  <si>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</si>
  <si>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</si>
  <si>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</si>
  <si>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</si>
  <si>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</si>
  <si>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</si>
  <si>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</si>
  <si>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</si>
  <si>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</si>
  <si>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</si>
  <si>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</si>
  <si>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</si>
  <si>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</si>
  <si>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</si>
  <si>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</si>
  <si>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</si>
  <si>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</si>
  <si>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</si>
  <si>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</si>
  <si>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</si>
  <si>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</si>
  <si>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</si>
  <si>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</si>
  <si>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</si>
  <si>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</si>
  <si>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</si>
  <si>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</si>
  <si>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</si>
  <si>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</si>
  <si>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</si>
  <si>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</si>
  <si>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</si>
  <si>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</si>
  <si>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</si>
  <si>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</si>
  <si>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</si>
  <si>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</si>
  <si>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</si>
  <si>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</si>
  <si>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</si>
  <si>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</si>
  <si>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</si>
  <si>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</si>
  <si>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</si>
  <si>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</si>
  <si>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</si>
  <si>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</si>
  <si>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</si>
  <si>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</si>
  <si>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</si>
  <si>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</si>
  <si>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</si>
  <si>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</si>
  <si>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</si>
  <si>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</si>
  <si>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</si>
  <si>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</si>
  <si>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</si>
  <si>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</si>
  <si>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</si>
  <si>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</si>
  <si>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</si>
  <si>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</si>
  <si>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</si>
  <si>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</si>
  <si>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</si>
  <si>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</si>
  <si>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</si>
  <si>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</si>
  <si>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</si>
  <si>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</si>
  <si>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</si>
  <si>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</si>
  <si>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</si>
  <si>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</si>
  <si>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</si>
  <si>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</si>
  <si>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</si>
  <si>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</si>
  <si>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</si>
  <si>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</si>
  <si>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</si>
  <si>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</si>
  <si>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</si>
  <si>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</si>
  <si>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</si>
  <si>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</si>
  <si>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</si>
  <si>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</si>
  <si>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</si>
  <si>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</si>
  <si>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</si>
  <si>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</si>
  <si>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</si>
  <si>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</si>
  <si>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</si>
  <si>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</si>
  <si>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</si>
  <si>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</si>
  <si>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</si>
  <si>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</si>
  <si>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</si>
  <si>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</si>
  <si>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</si>
  <si>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</si>
  <si>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</si>
  <si>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</si>
  <si>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</si>
  <si>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</si>
  <si>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</si>
  <si>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</si>
  <si>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</si>
  <si>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</si>
  <si>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</si>
  <si>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</si>
  <si>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</si>
  <si>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</si>
  <si>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</si>
  <si>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</si>
  <si>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</si>
  <si>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</si>
  <si>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</si>
  <si>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</si>
  <si>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</si>
  <si>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</si>
  <si>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</si>
  <si>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</si>
  <si>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</si>
  <si>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</si>
  <si>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</si>
  <si>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</si>
  <si>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</si>
  <si>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</si>
  <si>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</si>
  <si>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</si>
  <si>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</si>
  <si>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</si>
  <si>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</si>
  <si>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</si>
  <si>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</si>
  <si>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</si>
  <si>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</si>
  <si>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</si>
  <si>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</si>
  <si>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</si>
  <si>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</si>
  <si>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</si>
  <si>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</si>
  <si>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</si>
  <si>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</si>
  <si>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</si>
  <si>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</si>
  <si>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</si>
  <si>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</si>
  <si>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</si>
  <si>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</si>
  <si>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</si>
  <si>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</si>
  <si>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</si>
  <si>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</si>
  <si>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</si>
  <si>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</si>
  <si>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</si>
  <si>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</si>
  <si>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</si>
  <si>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</si>
  <si>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</si>
  <si>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</si>
  <si>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</si>
  <si>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</si>
  <si>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</si>
  <si>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</si>
  <si>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</si>
  <si>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</si>
  <si>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</si>
  <si>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</si>
  <si>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</si>
  <si>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</si>
  <si>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</si>
  <si>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</si>
  <si>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</si>
  <si>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</si>
  <si>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</si>
  <si>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</si>
  <si>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</si>
  <si>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</si>
  <si>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</si>
  <si>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</si>
  <si>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</si>
  <si>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</si>
  <si>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</si>
  <si>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</si>
  <si>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</si>
  <si>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</si>
  <si>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</si>
  <si>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</si>
  <si>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</si>
  <si>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</si>
  <si>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</si>
  <si>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</si>
  <si>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</si>
  <si>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</si>
  <si>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</si>
  <si>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</si>
  <si>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</si>
  <si>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</si>
  <si>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</si>
  <si>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</si>
  <si>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</si>
  <si>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</si>
  <si>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</si>
  <si>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</si>
  <si>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</si>
  <si>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</si>
  <si>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</si>
  <si>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</si>
  <si>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</si>
  <si>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</si>
  <si>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</si>
  <si>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</si>
  <si>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</si>
  <si>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</si>
  <si>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</si>
  <si>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</si>
  <si>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</si>
  <si>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</si>
  <si>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</si>
  <si>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</si>
  <si>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</si>
  <si>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</si>
  <si>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</si>
  <si>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</si>
  <si>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</si>
  <si>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</si>
  <si>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</si>
  <si>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</si>
  <si>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</si>
  <si>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</si>
  <si>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</si>
  <si>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</si>
  <si>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</si>
  <si>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</si>
  <si>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</si>
  <si>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</si>
  <si>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</si>
  <si>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</si>
  <si>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</si>
  <si>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</si>
  <si>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</si>
  <si>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</si>
  <si>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</si>
  <si>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</si>
  <si>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</si>
  <si>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</si>
  <si>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</si>
  <si>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</si>
  <si>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</si>
  <si>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</si>
  <si>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</si>
  <si>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</si>
  <si>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</si>
  <si>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</si>
  <si>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</si>
  <si>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</si>
  <si>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</si>
  <si>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</si>
  <si>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</si>
  <si>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</si>
  <si>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</si>
  <si>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</si>
  <si>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</si>
  <si>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</si>
  <si>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</si>
  <si>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</si>
  <si>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</si>
  <si>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</si>
  <si>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</si>
  <si>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</si>
  <si>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</si>
  <si>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</si>
  <si>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</si>
  <si>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</si>
  <si>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</si>
  <si>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</si>
  <si>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</si>
  <si>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</si>
  <si>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</si>
  <si>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</si>
  <si>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</si>
  <si>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</si>
  <si>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</si>
  <si>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</si>
  <si>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</si>
  <si>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</si>
  <si>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</si>
  <si>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</si>
  <si>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</si>
  <si>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</si>
  <si>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</si>
  <si>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</si>
  <si>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</si>
  <si>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</si>
  <si>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</si>
  <si>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</si>
  <si>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</si>
  <si>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</si>
  <si>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</si>
  <si>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</si>
  <si>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</si>
  <si>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</si>
  <si>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</si>
  <si>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</si>
  <si>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</si>
  <si>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</si>
  <si>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</si>
  <si>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</si>
  <si>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</si>
  <si>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</si>
  <si>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</si>
  <si>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</si>
  <si>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</si>
  <si>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</si>
  <si>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</si>
  <si>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</si>
  <si>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</si>
  <si>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</si>
  <si>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</si>
  <si>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</si>
  <si>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</si>
  <si>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</si>
  <si>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</si>
  <si>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</si>
  <si>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</si>
  <si>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</si>
  <si>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</si>
  <si>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</si>
  <si>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</si>
  <si>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</si>
  <si>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</si>
  <si>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</si>
  <si>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</si>
  <si>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</si>
  <si>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</si>
  <si>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</si>
  <si>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</si>
  <si>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</si>
  <si>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</si>
  <si>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</si>
  <si>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</si>
  <si>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</si>
  <si>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</si>
  <si>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</si>
  <si>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</si>
  <si>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</si>
  <si>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</si>
  <si>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</si>
  <si>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</si>
  <si>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</si>
  <si>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</si>
  <si>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</si>
  <si>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</si>
  <si>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</si>
  <si>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</si>
  <si>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</si>
  <si>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</si>
  <si>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</si>
  <si>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</si>
  <si>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</si>
  <si>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</si>
  <si>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</si>
  <si>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</si>
  <si>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</si>
  <si>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</si>
  <si>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</si>
  <si>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</si>
  <si>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</si>
  <si>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</si>
  <si>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</si>
  <si>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</si>
  <si>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</si>
  <si>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</si>
  <si>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</si>
  <si>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</si>
  <si>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</si>
  <si>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</si>
  <si>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</si>
  <si>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</si>
  <si>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</si>
  <si>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</si>
  <si>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</si>
  <si>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</si>
  <si>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</si>
  <si>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</si>
  <si>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</si>
  <si>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</si>
  <si>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</si>
  <si>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</si>
  <si>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</si>
  <si>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</si>
  <si>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</si>
  <si>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</si>
  <si>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</si>
  <si>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</si>
  <si>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</si>
  <si>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</si>
  <si>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</si>
  <si>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</si>
  <si>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</si>
  <si>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</si>
  <si>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</si>
  <si>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</si>
  <si>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</si>
  <si>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</si>
  <si>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</si>
  <si>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</si>
  <si>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</si>
  <si>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</si>
  <si>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</si>
  <si>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</si>
  <si>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</si>
  <si>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</si>
  <si>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</si>
  <si>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</si>
  <si>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</si>
  <si>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</si>
  <si>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</si>
  <si>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</si>
  <si>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</si>
  <si>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</si>
  <si>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</si>
  <si>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</si>
  <si>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</si>
  <si>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</si>
  <si>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</si>
  <si>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</si>
  <si>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</si>
  <si>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</si>
  <si>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</si>
  <si>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</si>
  <si>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</si>
  <si>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</si>
  <si>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</si>
  <si>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</si>
  <si>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</si>
  <si>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</si>
  <si>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</si>
  <si>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</si>
  <si>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</si>
  <si>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</si>
  <si>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</si>
  <si>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</si>
  <si>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</si>
  <si>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</si>
  <si>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</si>
  <si>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</si>
  <si>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</si>
  <si>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</si>
  <si>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</si>
  <si>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</si>
  <si>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</si>
  <si>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</si>
  <si>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</si>
  <si>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</si>
  <si>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</si>
  <si>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</si>
  <si>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</si>
  <si>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</si>
  <si>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</si>
  <si>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</si>
  <si>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</si>
  <si>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</si>
  <si>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</si>
  <si>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</si>
  <si>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</si>
  <si>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</si>
  <si>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</si>
  <si>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</si>
  <si>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</si>
  <si>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</si>
  <si>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</si>
  <si>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</si>
  <si>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</si>
  <si>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</si>
  <si>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</si>
  <si>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</si>
  <si>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</si>
  <si>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</si>
  <si>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</si>
  <si>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</si>
  <si>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</si>
  <si>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</si>
  <si>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</si>
  <si>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</si>
  <si>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</si>
  <si>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</si>
  <si>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</si>
  <si>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</si>
  <si>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</si>
  <si>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</si>
  <si>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</si>
  <si>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</si>
  <si>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</si>
  <si>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</si>
  <si>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</si>
  <si>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</si>
  <si>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</si>
  <si>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</si>
  <si>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</si>
  <si>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</si>
  <si>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</si>
  <si>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</si>
  <si>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</si>
  <si>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</si>
  <si>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</si>
  <si>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</si>
  <si>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</si>
  <si>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</si>
  <si>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</si>
  <si>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</si>
  <si>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</si>
  <si>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</si>
  <si>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</si>
  <si>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</si>
  <si>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</si>
  <si>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</si>
  <si>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</si>
  <si>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</si>
  <si>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</si>
  <si>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</si>
  <si>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</si>
  <si>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</si>
  <si>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</si>
  <si>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</si>
  <si>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</si>
  <si>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</si>
  <si>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</si>
  <si>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</si>
  <si>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</si>
  <si>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</si>
  <si>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</si>
  <si>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</si>
  <si>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</si>
  <si>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</si>
  <si>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</si>
  <si>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</si>
  <si>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</si>
  <si>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</si>
  <si>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</si>
  <si>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</si>
  <si>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</si>
  <si>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</si>
  <si>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</si>
  <si>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</si>
  <si>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</si>
  <si>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</si>
  <si>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</si>
  <si>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</si>
  <si>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</si>
  <si>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</si>
  <si>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</si>
  <si>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</si>
  <si>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</si>
  <si>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</si>
  <si>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</si>
  <si>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</si>
  <si>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</si>
  <si>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</si>
  <si>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</si>
  <si>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</si>
  <si>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</si>
  <si>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</si>
  <si>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</si>
  <si>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</si>
  <si>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</si>
  <si>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</si>
  <si>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</si>
  <si>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</si>
  <si>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</si>
  <si>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</si>
  <si>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</si>
  <si>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</si>
  <si>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</si>
  <si>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</si>
  <si>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</si>
  <si>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</si>
  <si>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</si>
  <si>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</si>
  <si>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</si>
  <si>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</si>
  <si>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</si>
  <si>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</si>
  <si>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</si>
  <si>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</si>
  <si>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</si>
  <si>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</si>
  <si>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</si>
  <si>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</si>
  <si>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</si>
  <si>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</si>
  <si>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</si>
  <si>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</si>
  <si>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</si>
  <si>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</si>
  <si>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</si>
  <si>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</si>
  <si>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</si>
  <si>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</si>
  <si>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</si>
  <si>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</si>
  <si>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</si>
  <si>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</si>
  <si>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</si>
  <si>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</si>
  <si>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</si>
  <si>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</si>
  <si>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</si>
  <si>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</si>
  <si>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</si>
  <si>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</si>
  <si>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</si>
  <si>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</si>
  <si>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</si>
  <si>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</si>
  <si>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</si>
  <si>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</si>
  <si>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</si>
  <si>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</si>
  <si>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</si>
  <si>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</si>
  <si>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</si>
  <si>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</si>
  <si>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</si>
  <si>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</si>
  <si>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</si>
  <si>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</si>
  <si>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</si>
  <si>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</si>
  <si>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</si>
  <si>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</si>
  <si>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</si>
  <si>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</si>
  <si>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</si>
  <si>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</si>
  <si>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</si>
  <si>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</si>
  <si>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</si>
  <si>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</si>
  <si>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</si>
  <si>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</si>
  <si>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</si>
  <si>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</si>
  <si>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</si>
  <si>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</si>
  <si>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</si>
  <si>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</si>
  <si>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</si>
  <si>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</si>
  <si>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</si>
  <si>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</si>
  <si>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</si>
  <si>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</si>
  <si>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</si>
  <si>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</si>
  <si>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</si>
  <si>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</si>
  <si>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</si>
  <si>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</si>
  <si>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</si>
  <si>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</si>
  <si>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</si>
  <si>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</si>
  <si>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</si>
  <si>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</si>
  <si>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</si>
  <si>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</si>
  <si>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</si>
  <si>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</si>
  <si>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</si>
  <si>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</si>
  <si>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</si>
  <si>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</si>
  <si>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</si>
  <si>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</si>
  <si>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</si>
  <si>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</si>
  <si>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</si>
  <si>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</si>
  <si>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</si>
  <si>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</si>
  <si>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</si>
  <si>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</si>
  <si>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</si>
  <si>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</si>
  <si>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</si>
  <si>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</si>
  <si>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</si>
  <si>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</si>
  <si>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</si>
  <si>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</si>
  <si>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</si>
  <si>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</si>
  <si>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</si>
  <si>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</si>
  <si>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</si>
  <si>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</si>
  <si>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</si>
  <si>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</si>
  <si>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</si>
  <si>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</si>
  <si>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</si>
  <si>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</si>
  <si>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</si>
  <si>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</si>
  <si>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</si>
  <si>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</si>
  <si>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</si>
  <si>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</si>
  <si>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</si>
  <si>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</si>
  <si>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</si>
  <si>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</si>
  <si>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</si>
  <si>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</si>
  <si>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</si>
  <si>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</si>
  <si>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</si>
  <si>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</si>
  <si>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</si>
  <si>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</si>
  <si>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</si>
  <si>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</si>
  <si>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</si>
  <si>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</si>
  <si>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</si>
  <si>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</si>
  <si>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</si>
  <si>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</si>
  <si>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</si>
  <si>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</si>
  <si>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</si>
  <si>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</si>
  <si>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</si>
  <si>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</si>
  <si>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</si>
  <si>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</si>
  <si>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</si>
  <si>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</si>
  <si>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</si>
  <si>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</si>
  <si>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</si>
  <si>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</si>
  <si>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</si>
  <si>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</si>
  <si>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</si>
  <si>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</si>
  <si>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</si>
  <si>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</si>
  <si>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</si>
  <si>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</si>
  <si>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</si>
  <si>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</si>
  <si>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</si>
  <si>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</si>
  <si>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</si>
  <si>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</si>
  <si>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</si>
  <si>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</si>
  <si>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</si>
  <si>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</si>
  <si>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</si>
  <si>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</si>
  <si>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</si>
  <si>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</si>
  <si>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</si>
  <si>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</si>
  <si>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</si>
  <si>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</si>
  <si>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</si>
  <si>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</si>
  <si>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</si>
  <si>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</si>
  <si>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</si>
  <si>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</si>
  <si>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</si>
  <si>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</si>
  <si>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</si>
  <si>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</si>
  <si>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</si>
  <si>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</si>
  <si>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</si>
  <si>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</si>
  <si>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</si>
  <si>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</si>
  <si>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</si>
  <si>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</si>
  <si>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</si>
  <si>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</si>
  <si>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</si>
  <si>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</si>
  <si>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</si>
  <si>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</si>
  <si>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</si>
  <si>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</si>
  <si>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</si>
  <si>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</si>
  <si>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</si>
  <si>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</si>
  <si>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</si>
  <si>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</si>
  <si>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</si>
  <si>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</si>
  <si>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</si>
  <si>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</si>
  <si>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</si>
  <si>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</si>
  <si>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</si>
  <si>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</si>
  <si>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</si>
  <si>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</si>
  <si>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</si>
  <si>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</si>
  <si>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</si>
  <si>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</si>
  <si>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</si>
  <si>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</si>
  <si>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</si>
  <si>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</si>
  <si>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</si>
  <si>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</si>
  <si>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</si>
  <si>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</si>
  <si>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</si>
  <si>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</si>
  <si>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</si>
  <si>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</si>
  <si>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</si>
  <si>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</si>
  <si>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</si>
  <si>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</si>
  <si>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</si>
  <si>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</si>
  <si>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</si>
  <si>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</si>
  <si>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</si>
  <si>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</si>
  <si>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</si>
  <si>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</si>
  <si>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</si>
  <si>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</si>
  <si>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</si>
  <si>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</si>
  <si>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</si>
  <si>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</si>
  <si>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</si>
  <si>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</si>
  <si>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</si>
  <si>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</si>
  <si>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</si>
  <si>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</si>
  <si>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</si>
  <si>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</si>
  <si>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</si>
  <si>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</si>
  <si>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</si>
  <si>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</si>
  <si>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</si>
  <si>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</si>
  <si>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</si>
  <si>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</si>
  <si>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</si>
  <si>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</si>
  <si>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</si>
  <si>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</si>
  <si>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</si>
  <si>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</si>
  <si>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</si>
  <si>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</si>
  <si>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</si>
  <si>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</si>
  <si>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</si>
  <si>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</si>
  <si>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</si>
  <si>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</si>
  <si>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</si>
  <si>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</si>
  <si>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</si>
  <si>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</si>
  <si>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</si>
  <si>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</si>
  <si>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</si>
  <si>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</si>
  <si>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</si>
  <si>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</si>
  <si>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</si>
  <si>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</si>
  <si>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</si>
  <si>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</si>
  <si>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</si>
  <si>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</si>
  <si>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</si>
  <si>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</si>
  <si>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</si>
  <si>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</si>
  <si>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</si>
  <si>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</si>
  <si>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</si>
  <si>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</si>
  <si>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</si>
  <si>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</si>
  <si>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</si>
  <si>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</si>
  <si>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</si>
  <si>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</si>
  <si>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</si>
  <si>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</si>
  <si>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</si>
  <si>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</si>
  <si>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</si>
  <si>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</si>
  <si>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</si>
  <si>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</si>
  <si>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</si>
  <si>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</si>
  <si>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</si>
  <si>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</si>
  <si>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</si>
  <si>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</si>
  <si>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</si>
  <si>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</si>
  <si>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</si>
  <si>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</si>
  <si>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</si>
  <si>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</si>
  <si>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</si>
  <si>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</si>
  <si>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</si>
  <si>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</si>
  <si>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</si>
  <si>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</si>
  <si>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</si>
  <si>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</si>
  <si>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</si>
  <si>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</si>
  <si>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</si>
  <si>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</si>
  <si>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</si>
  <si>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</si>
  <si>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</si>
  <si>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</si>
  <si>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</si>
  <si>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</si>
  <si>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</si>
  <si>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</si>
  <si>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</si>
  <si>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</si>
  <si>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</si>
  <si>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</si>
  <si>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</si>
  <si>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</si>
  <si>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</si>
  <si>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</si>
  <si>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</si>
  <si>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</si>
  <si>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</si>
  <si>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</si>
  <si>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</si>
  <si>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</si>
  <si>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</si>
  <si>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</si>
  <si>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</si>
  <si>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</si>
  <si>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</si>
  <si>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</si>
  <si>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</si>
  <si>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</si>
  <si>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</si>
  <si>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</si>
  <si>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</si>
  <si>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</si>
  <si>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</si>
  <si>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</si>
  <si>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</si>
  <si>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</si>
  <si>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</si>
  <si>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</si>
  <si>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</si>
  <si>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</si>
  <si>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</si>
  <si>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</si>
  <si>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</si>
  <si>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</si>
  <si>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</si>
  <si>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</si>
  <si>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</si>
  <si>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</si>
  <si>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</si>
  <si>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</si>
  <si>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</si>
  <si>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</si>
  <si>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</si>
  <si>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</si>
  <si>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</si>
  <si>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</si>
  <si>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</si>
  <si>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</si>
  <si>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</si>
  <si>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</si>
  <si>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</si>
  <si>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</si>
  <si>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</si>
  <si>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</si>
  <si>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</si>
  <si>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</si>
  <si>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</si>
  <si>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</si>
  <si>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</si>
  <si>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</si>
  <si>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</si>
  <si>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</si>
  <si>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</si>
  <si>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</si>
  <si>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</si>
  <si>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</si>
  <si>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</si>
  <si>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</si>
  <si>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</si>
  <si>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</si>
  <si>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</si>
  <si>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</si>
  <si>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</si>
  <si>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</si>
  <si>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</si>
  <si>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</si>
  <si>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</si>
  <si>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</si>
  <si>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</si>
  <si>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</si>
  <si>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</si>
  <si>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</si>
  <si>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</si>
  <si>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</si>
  <si>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</si>
  <si>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</si>
  <si>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</si>
  <si>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</si>
  <si>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</si>
  <si>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</si>
  <si>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</si>
  <si>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</si>
  <si>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</si>
  <si>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</si>
  <si>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</si>
  <si>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</si>
  <si>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</si>
  <si>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</si>
  <si>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</si>
  <si>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</si>
  <si>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</si>
  <si>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</si>
  <si>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</si>
  <si>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</si>
  <si>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</si>
  <si>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</si>
  <si>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</si>
  <si>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</si>
  <si>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</si>
  <si>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</si>
  <si>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</si>
  <si>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</si>
  <si>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</si>
  <si>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</si>
  <si>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</si>
  <si>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</si>
  <si>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</si>
  <si>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</si>
  <si>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</si>
  <si>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</si>
  <si>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</si>
  <si>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</si>
  <si>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</si>
  <si>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</si>
  <si>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</si>
  <si>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</si>
  <si>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</si>
  <si>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</si>
  <si>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</si>
  <si>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</si>
  <si>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</si>
  <si>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</si>
  <si>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</si>
  <si>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</si>
  <si>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</si>
  <si>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</si>
  <si>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</si>
  <si>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</si>
  <si>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</si>
  <si>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</si>
  <si>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</si>
  <si>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</si>
  <si>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</si>
  <si>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</si>
  <si>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</si>
  <si>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</si>
  <si>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</si>
  <si>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</si>
  <si>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</si>
  <si>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</si>
  <si>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</si>
  <si>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</si>
  <si>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</si>
  <si>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</si>
  <si>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</si>
  <si>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</si>
  <si>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</si>
  <si>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</si>
  <si>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</si>
  <si>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</si>
  <si>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</si>
  <si>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</si>
  <si>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</si>
  <si>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</si>
  <si>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</si>
  <si>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</si>
  <si>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</si>
  <si>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</si>
  <si>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</si>
  <si>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</si>
  <si>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</si>
  <si>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</si>
  <si>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</si>
  <si>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</si>
  <si>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</si>
  <si>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</si>
  <si>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</si>
  <si>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</si>
  <si>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</si>
  <si>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</si>
  <si>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</si>
  <si>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</si>
  <si>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</si>
  <si>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</si>
  <si>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</si>
  <si>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</si>
  <si>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</si>
  <si>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</si>
  <si>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</si>
  <si>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</si>
  <si>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</si>
  <si>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</si>
  <si>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</si>
  <si>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</si>
  <si>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</si>
  <si>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</si>
  <si>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</si>
  <si>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</si>
  <si>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</si>
  <si>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</si>
  <si>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</si>
  <si>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</si>
  <si>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</si>
  <si>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</si>
  <si>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</si>
  <si>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</si>
  <si>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</si>
  <si>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</si>
  <si>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</si>
  <si>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</si>
  <si>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</si>
  <si>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</si>
  <si>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</si>
  <si>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</si>
  <si>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</si>
  <si>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</si>
  <si>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</si>
  <si>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</si>
  <si>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</si>
  <si>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</si>
  <si>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</si>
  <si>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</si>
  <si>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</si>
  <si>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</si>
  <si>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</si>
  <si>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</si>
  <si>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</si>
  <si>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</si>
  <si>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</si>
  <si>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</si>
  <si>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</si>
  <si>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</si>
  <si>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</si>
  <si>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</si>
  <si>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</si>
  <si>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</si>
  <si>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</si>
  <si>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</si>
  <si>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</si>
  <si>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</si>
  <si>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</si>
  <si>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</si>
  <si>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</si>
  <si>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</si>
  <si>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</si>
  <si>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</si>
  <si>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</si>
  <si>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</si>
  <si>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</si>
  <si>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</si>
  <si>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</si>
  <si>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</si>
  <si>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</si>
  <si>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</si>
  <si>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</si>
  <si>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</si>
  <si>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</si>
  <si>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</si>
  <si>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</si>
  <si>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</si>
  <si>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</si>
  <si>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</si>
  <si>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</si>
  <si>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</si>
  <si>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</si>
  <si>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</si>
  <si>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</si>
  <si>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</si>
  <si>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</si>
  <si>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</si>
  <si>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</si>
  <si>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</si>
  <si>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</si>
  <si>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</si>
  <si>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</si>
  <si>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</si>
  <si>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</si>
  <si>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</si>
  <si>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</si>
  <si>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</si>
  <si>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</si>
  <si>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</si>
  <si>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</si>
  <si>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</si>
  <si>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</si>
  <si>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</si>
  <si>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</si>
  <si>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</si>
  <si>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</si>
  <si>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</si>
  <si>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</si>
  <si>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</si>
  <si>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</si>
  <si>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</si>
  <si>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</si>
  <si>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</si>
  <si>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</si>
  <si>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</si>
  <si>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</si>
  <si>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</si>
  <si>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</si>
  <si>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</si>
  <si>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</si>
  <si>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</si>
  <si>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</si>
  <si>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</si>
  <si>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</si>
  <si>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</si>
  <si>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</si>
  <si>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</si>
  <si>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</si>
  <si>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</si>
  <si>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</si>
  <si>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</si>
  <si>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</si>
  <si>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</si>
  <si>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</si>
  <si>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</si>
  <si>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</si>
  <si>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</si>
  <si>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</si>
  <si>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</si>
  <si>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</si>
  <si>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</si>
  <si>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</si>
  <si>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</si>
  <si>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</si>
  <si>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</si>
  <si>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</si>
  <si>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</si>
  <si>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</si>
  <si>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</si>
  <si>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</si>
  <si>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</si>
  <si>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</si>
  <si>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</si>
  <si>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</si>
  <si>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</si>
  <si>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</si>
  <si>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</si>
  <si>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</si>
  <si>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</si>
  <si>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</si>
  <si>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</si>
  <si>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</si>
  <si>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</si>
  <si>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</si>
  <si>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</si>
  <si>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</si>
  <si>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</si>
  <si>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</si>
  <si>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</si>
  <si>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</si>
  <si>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</si>
  <si>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</si>
  <si>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</si>
  <si>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</si>
  <si>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</si>
  <si>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</si>
  <si>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</si>
  <si>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</si>
  <si>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</si>
  <si>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</si>
  <si>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</si>
  <si>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</si>
  <si>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</si>
  <si>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</si>
  <si>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</si>
  <si>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</si>
  <si>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</si>
  <si>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</si>
  <si>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</si>
  <si>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</si>
  <si>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</si>
  <si>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</si>
  <si>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</si>
  <si>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</si>
  <si>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</si>
  <si>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</si>
  <si>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</si>
  <si>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</si>
  <si>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</si>
  <si>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</si>
  <si>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</si>
  <si>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</si>
  <si>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</si>
  <si>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</si>
  <si>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</si>
  <si>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</si>
  <si>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</si>
  <si>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</si>
  <si>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</si>
  <si>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</si>
  <si>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</si>
  <si>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</si>
  <si>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</si>
  <si>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</si>
  <si>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</si>
  <si>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</si>
  <si>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</si>
  <si>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</si>
  <si>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</si>
  <si>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</si>
  <si>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</si>
  <si>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</si>
  <si>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</si>
  <si>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</si>
  <si>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</si>
  <si>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</si>
  <si>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</si>
  <si>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</si>
  <si>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</si>
  <si>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</si>
  <si>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</si>
  <si>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</si>
  <si>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</si>
  <si>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</si>
  <si>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</si>
  <si>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</si>
  <si>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</si>
  <si>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</si>
  <si>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</si>
  <si>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</si>
  <si>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</si>
  <si>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</si>
  <si>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</si>
  <si>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</si>
  <si>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</si>
  <si>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</si>
  <si>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</si>
  <si>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</si>
  <si>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</si>
  <si>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</si>
  <si>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</si>
  <si>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</si>
  <si>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</si>
  <si>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</si>
  <si>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</si>
  <si>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</si>
  <si>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</si>
  <si>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</si>
  <si>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</si>
  <si>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</si>
  <si>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</si>
  <si>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</si>
  <si>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</si>
  <si>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</si>
  <si>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</si>
  <si>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</si>
  <si>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</si>
  <si>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</si>
  <si>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</si>
  <si>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</si>
  <si>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</si>
  <si>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</si>
  <si>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</si>
  <si>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</si>
  <si>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</si>
  <si>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</si>
  <si>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</si>
  <si>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</si>
  <si>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</si>
  <si>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</si>
  <si>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</si>
  <si>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</si>
  <si>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</si>
  <si>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</si>
  <si>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</si>
  <si>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</si>
  <si>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</si>
  <si>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</si>
  <si>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</si>
  <si>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</si>
  <si>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</si>
  <si>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</si>
  <si>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</si>
  <si>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</si>
  <si>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</si>
  <si>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</si>
  <si>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</si>
  <si>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</si>
  <si>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</si>
  <si>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</si>
  <si>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</si>
  <si>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</si>
  <si>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</si>
  <si>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</si>
  <si>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</si>
  <si>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</si>
  <si>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</si>
  <si>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</si>
  <si>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</si>
  <si>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</si>
  <si>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</si>
  <si>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</si>
  <si>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</si>
  <si>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</si>
  <si>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</si>
  <si>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</si>
  <si>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</si>
  <si>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</si>
  <si>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</si>
  <si>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</si>
  <si>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</si>
  <si>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</si>
  <si>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</si>
  <si>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</si>
  <si>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</si>
  <si>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</si>
  <si>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</si>
  <si>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</si>
  <si>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</si>
  <si>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</si>
  <si>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</si>
  <si>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</si>
  <si>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</si>
  <si>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</si>
  <si>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</si>
  <si>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</si>
  <si>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</si>
  <si>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</si>
  <si>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</si>
  <si>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</si>
  <si>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</si>
  <si>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</si>
  <si>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</si>
  <si>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</si>
  <si>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</si>
  <si>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</si>
  <si>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</si>
  <si>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</si>
  <si>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</si>
  <si>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</si>
  <si>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</si>
  <si>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</si>
  <si>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</si>
  <si>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</si>
  <si>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</si>
  <si>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</si>
  <si>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</si>
  <si>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</si>
  <si>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</si>
  <si>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</si>
  <si>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</si>
  <si>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</si>
  <si>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</si>
  <si>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</si>
  <si>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</si>
  <si>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</si>
  <si>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</si>
  <si>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</si>
  <si>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</si>
  <si>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</si>
  <si>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</si>
  <si>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</si>
  <si>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</si>
  <si>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</si>
  <si>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</si>
  <si>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</si>
  <si>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</si>
  <si>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</si>
  <si>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</si>
  <si>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</si>
  <si>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</si>
  <si>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</si>
  <si>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</si>
  <si>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</si>
  <si>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</si>
  <si>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</si>
  <si>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</si>
  <si>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</si>
  <si>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</si>
  <si>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</si>
  <si>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</si>
  <si>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</si>
  <si>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</si>
  <si>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</si>
  <si>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</si>
  <si>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</si>
  <si>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</si>
  <si>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</si>
  <si>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</si>
  <si>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</si>
  <si>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</si>
  <si>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</si>
  <si>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</si>
  <si>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</si>
  <si>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</si>
  <si>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</si>
  <si>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</si>
  <si>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</si>
  <si>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</si>
  <si>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</si>
  <si>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</si>
  <si>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</si>
  <si>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</si>
  <si>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</si>
  <si>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</si>
  <si>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</si>
  <si>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</si>
  <si>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</si>
  <si>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</si>
  <si>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</si>
  <si>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</si>
  <si>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</si>
  <si>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</si>
  <si>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</si>
  <si>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</si>
  <si>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</si>
  <si>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</si>
  <si>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</si>
  <si>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</si>
  <si>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</si>
  <si>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</si>
  <si>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</si>
  <si>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</si>
  <si>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</si>
  <si>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</si>
  <si>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</si>
  <si>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</si>
  <si>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</si>
  <si>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</si>
  <si>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</si>
  <si>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</si>
  <si>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</si>
  <si>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</si>
  <si>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</si>
  <si>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</si>
  <si>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</si>
  <si>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</si>
  <si>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</si>
  <si>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</si>
  <si>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</si>
  <si>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</si>
  <si>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</si>
  <si>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</si>
  <si>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</si>
  <si>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</si>
  <si>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</si>
  <si>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</si>
  <si>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</si>
  <si>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</si>
  <si>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</si>
  <si>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</si>
  <si>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</si>
  <si>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</si>
  <si>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</si>
  <si>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</si>
  <si>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</si>
  <si>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</si>
  <si>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</si>
  <si>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</si>
  <si>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</si>
  <si>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</si>
  <si>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</si>
  <si>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</si>
  <si>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</si>
  <si>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</si>
  <si>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</si>
  <si>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</si>
  <si>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</si>
  <si>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</si>
  <si>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</si>
  <si>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</si>
  <si>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</si>
  <si>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</si>
  <si>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</si>
  <si>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</si>
  <si>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</si>
  <si>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</si>
  <si>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</si>
  <si>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</si>
  <si>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</si>
  <si>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</si>
  <si>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</si>
  <si>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</si>
  <si>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</si>
  <si>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</si>
  <si>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</si>
  <si>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</si>
  <si>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</si>
  <si>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</si>
  <si>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</si>
  <si>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</si>
  <si>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</si>
  <si>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</si>
  <si>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</si>
  <si>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</si>
  <si>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</si>
  <si>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</si>
  <si>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</si>
  <si>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</si>
  <si>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</si>
  <si>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</si>
  <si>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</si>
  <si>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</si>
  <si>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</si>
  <si>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</si>
  <si>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</si>
  <si>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</si>
  <si>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</si>
  <si>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</si>
  <si>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</si>
  <si>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</si>
  <si>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</si>
  <si>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</si>
  <si>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</si>
  <si>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</si>
  <si>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</si>
  <si>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</si>
  <si>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</si>
  <si>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</si>
  <si>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</si>
  <si>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</si>
  <si>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</si>
  <si>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</si>
  <si>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</si>
  <si>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</si>
  <si>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</si>
  <si>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</si>
  <si>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</si>
  <si>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</si>
  <si>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</si>
  <si>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</si>
  <si>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</si>
  <si>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</si>
  <si>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</si>
  <si>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</si>
  <si>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</si>
  <si>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</si>
  <si>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</si>
  <si>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</si>
  <si>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</si>
  <si>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</si>
  <si>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</si>
  <si>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</si>
  <si>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</si>
  <si>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</si>
  <si>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</si>
  <si>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</si>
  <si>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</si>
  <si>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</si>
  <si>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</si>
  <si>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</si>
  <si>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</si>
  <si>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</si>
  <si>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</si>
  <si>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</si>
  <si>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</si>
  <si>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</si>
  <si>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</si>
  <si>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</si>
  <si>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</si>
  <si>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</si>
  <si>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</si>
  <si>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</si>
  <si>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</si>
  <si>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</si>
  <si>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</si>
  <si>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</si>
  <si>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</si>
  <si>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</si>
  <si>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</si>
  <si>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</si>
  <si>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</si>
  <si>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</si>
  <si>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</si>
  <si>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</si>
  <si>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</si>
  <si>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</si>
  <si>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</si>
  <si>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</si>
  <si>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</si>
  <si>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</si>
  <si>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</si>
  <si>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</si>
  <si>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</si>
  <si>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</si>
  <si>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</si>
  <si>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</si>
  <si>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</si>
  <si>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</si>
  <si>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</si>
  <si>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</si>
  <si>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</si>
  <si>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</si>
  <si>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</si>
  <si>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</si>
  <si>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</si>
  <si>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</si>
  <si>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</si>
  <si>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</si>
  <si>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</si>
  <si>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</si>
  <si>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</si>
  <si>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</si>
  <si>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</si>
  <si>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</si>
  <si>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</si>
  <si>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</si>
  <si>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</si>
  <si>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</si>
  <si>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</si>
  <si>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</si>
  <si>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</si>
  <si>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</si>
  <si>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</si>
  <si>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</si>
  <si>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</si>
  <si>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</si>
  <si>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</si>
  <si>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</si>
  <si>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</si>
  <si>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</si>
  <si>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</si>
  <si>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</si>
  <si>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</si>
  <si>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</si>
  <si>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</si>
  <si>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</si>
  <si>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</si>
  <si>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</si>
  <si>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</si>
  <si>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</si>
  <si>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</si>
  <si>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</si>
  <si>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</si>
  <si>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</si>
  <si>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</si>
  <si>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</si>
  <si>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</si>
  <si>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</si>
  <si>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</si>
  <si>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</si>
  <si>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</si>
  <si>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</si>
  <si>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</si>
  <si>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</si>
  <si>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</si>
  <si>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</si>
  <si>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</si>
  <si>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</si>
  <si>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</si>
  <si>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</si>
  <si>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</si>
  <si>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</si>
  <si>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</si>
  <si>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</si>
  <si>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</si>
  <si>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</si>
  <si>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</si>
  <si>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</si>
  <si>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</si>
  <si>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</si>
  <si>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</si>
  <si>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</si>
  <si>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</si>
  <si>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</si>
  <si>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</si>
  <si>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</si>
  <si>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</si>
  <si>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</si>
  <si>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</si>
  <si>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</si>
  <si>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</si>
  <si>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</si>
  <si>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</si>
  <si>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</si>
  <si>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</si>
  <si>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</si>
  <si>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</si>
  <si>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</si>
  <si>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</si>
  <si>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</si>
  <si>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</si>
  <si>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</si>
  <si>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</si>
  <si>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</si>
  <si>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</si>
  <si>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</si>
  <si>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</si>
  <si>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</si>
  <si>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</si>
  <si>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</si>
  <si>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</si>
  <si>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</si>
  <si>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</si>
  <si>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</si>
  <si>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</si>
  <si>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</si>
  <si>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</si>
  <si>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</si>
  <si>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</si>
  <si>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</si>
  <si>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</si>
  <si>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</si>
  <si>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</si>
  <si>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</si>
  <si>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</si>
  <si>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</si>
  <si>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</si>
  <si>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</si>
  <si>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</si>
  <si>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</si>
  <si>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</si>
  <si>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</si>
  <si>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</si>
  <si>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</si>
  <si>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</si>
  <si>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</si>
  <si>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</si>
  <si>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</si>
  <si>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</si>
  <si>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</si>
  <si>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</si>
  <si>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</si>
  <si>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</si>
  <si>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</si>
  <si>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</si>
  <si>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</si>
  <si>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</si>
  <si>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</si>
  <si>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</si>
  <si>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</si>
  <si>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</si>
  <si>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</si>
  <si>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</si>
  <si>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</si>
  <si>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</si>
  <si>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</si>
  <si>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</si>
  <si>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</si>
  <si>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</si>
  <si>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</si>
  <si>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</si>
  <si>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</si>
  <si>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</si>
  <si>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</si>
  <si>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</si>
  <si>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</si>
  <si>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</si>
  <si>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</si>
  <si>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</si>
  <si>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</si>
  <si>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</si>
  <si>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</si>
  <si>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</si>
  <si>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</si>
  <si>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</si>
  <si>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</si>
  <si>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</si>
  <si>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</si>
  <si>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</si>
  <si>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</si>
  <si>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</si>
  <si>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</si>
  <si>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</si>
  <si>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</si>
  <si>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</si>
  <si>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</si>
  <si>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</si>
  <si>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</si>
  <si>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</si>
  <si>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</si>
  <si>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</si>
  <si>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</si>
  <si>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</si>
  <si>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</si>
  <si>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</si>
  <si>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</si>
  <si>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</si>
  <si>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</si>
  <si>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</si>
  <si>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</si>
  <si>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</si>
  <si>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</si>
  <si>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</si>
  <si>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</si>
  <si>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</si>
  <si>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</si>
  <si>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</si>
  <si>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</si>
  <si>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</si>
  <si>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</si>
  <si>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</si>
  <si>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</si>
  <si>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</si>
  <si>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</si>
  <si>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</si>
  <si>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</si>
  <si>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</si>
  <si>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</si>
  <si>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</si>
  <si>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</si>
  <si>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</si>
  <si>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</si>
  <si>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</si>
  <si>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</si>
  <si>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</si>
  <si>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</si>
  <si>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</si>
  <si>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</si>
  <si>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</si>
  <si>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</si>
  <si>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</si>
  <si>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</si>
  <si>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</si>
  <si>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</si>
  <si>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</si>
  <si>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</si>
  <si>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</si>
  <si>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</si>
  <si>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</si>
  <si>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</si>
  <si>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</si>
  <si>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</si>
  <si>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</si>
  <si>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</si>
  <si>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</si>
  <si>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</si>
  <si>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</si>
  <si>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</si>
  <si>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</si>
  <si>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</si>
  <si>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</si>
  <si>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</si>
  <si>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</si>
  <si>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</si>
  <si>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</si>
  <si>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</si>
  <si>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</si>
  <si>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</si>
  <si>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</si>
  <si>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</si>
  <si>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</si>
  <si>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</si>
  <si>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</si>
  <si>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</si>
  <si>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</si>
  <si>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</si>
  <si>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</si>
  <si>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</si>
  <si>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</si>
  <si>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</si>
  <si>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</si>
  <si>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</si>
  <si>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</si>
  <si>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</si>
  <si>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</si>
  <si>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</si>
  <si>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</si>
  <si>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</si>
  <si>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</si>
  <si>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</si>
  <si>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</si>
  <si>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</si>
  <si>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</si>
  <si>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</si>
  <si>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</si>
  <si>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</si>
  <si>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</si>
  <si>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</si>
  <si>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</si>
  <si>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</si>
  <si>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</si>
  <si>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</si>
  <si>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</si>
  <si>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</si>
  <si>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</si>
  <si>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</si>
  <si>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</si>
  <si>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</si>
  <si>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</si>
  <si>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</si>
  <si>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</si>
  <si>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</si>
  <si>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</si>
  <si>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</si>
  <si>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</si>
  <si>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</si>
  <si>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</si>
  <si>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</si>
  <si>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</si>
  <si>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</si>
  <si>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</si>
  <si>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</si>
  <si>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</si>
  <si>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</si>
  <si>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</si>
  <si>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</si>
  <si>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</si>
  <si>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</si>
  <si>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</si>
  <si>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</si>
  <si>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</si>
  <si>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</si>
  <si>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</si>
  <si>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</si>
  <si>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</si>
  <si>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</si>
  <si>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</si>
  <si>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</si>
  <si>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</si>
  <si>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</si>
  <si>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</si>
  <si>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</si>
  <si>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</si>
  <si>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</si>
  <si>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</si>
  <si>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</si>
  <si>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</si>
  <si>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</si>
  <si>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</si>
  <si>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</si>
  <si>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</si>
  <si>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</si>
  <si>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</si>
  <si>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</si>
  <si>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</si>
  <si>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</si>
  <si>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</si>
  <si>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</si>
  <si>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</si>
  <si>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</si>
  <si>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</si>
  <si>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</si>
  <si>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</si>
  <si>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</si>
  <si>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</si>
  <si>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</si>
  <si>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</si>
  <si>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</si>
  <si>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</si>
  <si>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</si>
  <si>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</si>
  <si>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</si>
  <si>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</si>
  <si>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</si>
  <si>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</si>
  <si>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</si>
  <si>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</si>
  <si>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</si>
  <si>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</si>
  <si>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</si>
  <si>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</si>
  <si>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</si>
  <si>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</si>
  <si>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</si>
  <si>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</si>
  <si>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</si>
  <si>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</si>
  <si>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</si>
  <si>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</si>
  <si>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</si>
  <si>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</si>
  <si>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</si>
  <si>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</si>
  <si>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</si>
  <si>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</si>
  <si>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</si>
  <si>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</si>
  <si>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</si>
  <si>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</si>
  <si>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</si>
  <si>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</si>
  <si>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</si>
  <si>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</si>
  <si>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</si>
  <si>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</si>
  <si>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</si>
  <si>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</si>
  <si>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</si>
  <si>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</si>
  <si>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</si>
  <si>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</si>
  <si>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</si>
  <si>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</si>
  <si>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</si>
  <si>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</si>
  <si>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</si>
  <si>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</si>
  <si>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</si>
  <si>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</si>
  <si>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</si>
  <si>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</si>
  <si>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</si>
  <si>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</si>
  <si>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</si>
  <si>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</si>
  <si>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</si>
  <si>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</si>
  <si>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</si>
  <si>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</si>
  <si>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</si>
  <si>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</si>
  <si>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</si>
  <si>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</si>
  <si>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</si>
  <si>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</si>
  <si>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</si>
  <si>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</si>
  <si>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</si>
  <si>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</si>
  <si>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</si>
  <si>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</si>
  <si>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</si>
  <si>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</si>
  <si>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</si>
  <si>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</si>
  <si>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</si>
  <si>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</si>
  <si>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</si>
  <si>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</si>
  <si>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</si>
  <si>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</si>
  <si>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</si>
  <si>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</si>
  <si>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</si>
  <si>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</si>
  <si>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</si>
  <si>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</si>
  <si>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</si>
  <si>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</si>
  <si>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</si>
  <si>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</si>
  <si>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</si>
  <si>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</si>
  <si>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</si>
  <si>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</si>
  <si>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</si>
  <si>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</si>
  <si>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</si>
  <si>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</si>
  <si>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</si>
  <si>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</si>
  <si>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</si>
  <si>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</si>
  <si>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</si>
  <si>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</si>
  <si>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</si>
  <si>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</si>
  <si>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</si>
  <si>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</si>
  <si>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</si>
  <si>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</si>
  <si>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</si>
  <si>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</si>
  <si>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</si>
  <si>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</si>
  <si>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</si>
  <si>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</si>
  <si>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</si>
  <si>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</si>
  <si>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</si>
  <si>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</si>
  <si>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</si>
  <si>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</si>
  <si>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</si>
  <si>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</si>
  <si>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</si>
  <si>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</si>
  <si>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</si>
  <si>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</si>
  <si>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</si>
  <si>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</si>
  <si>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</si>
  <si>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</si>
  <si>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</si>
  <si>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</si>
  <si>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</si>
  <si>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</si>
  <si>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</si>
  <si>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</si>
  <si>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</si>
  <si>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</si>
  <si>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</si>
  <si>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</si>
  <si>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</si>
  <si>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</si>
  <si>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</si>
  <si>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</si>
  <si>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</si>
  <si>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</si>
  <si>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</si>
  <si>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</si>
  <si>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</si>
  <si>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</si>
  <si>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</si>
  <si>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</si>
  <si>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</si>
  <si>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</si>
  <si>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</si>
  <si>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</si>
  <si>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</si>
  <si>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</si>
  <si>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</si>
  <si>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</si>
  <si>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</si>
  <si>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</si>
  <si>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</si>
  <si>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</si>
  <si>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</si>
  <si>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</si>
  <si>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</si>
  <si>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</si>
  <si>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</si>
  <si>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</si>
  <si>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</si>
  <si>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</si>
  <si>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</si>
  <si>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</si>
  <si>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</si>
  <si>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</si>
  <si>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</si>
  <si>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</si>
  <si>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</si>
  <si>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</si>
  <si>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</si>
  <si>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</si>
  <si>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</si>
  <si>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</si>
  <si>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</si>
  <si>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</si>
  <si>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</si>
  <si>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</si>
  <si>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</si>
  <si>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</si>
  <si>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</si>
  <si>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</si>
  <si>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</si>
  <si>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</si>
  <si>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</si>
  <si>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</si>
  <si>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</si>
  <si>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</si>
  <si>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</si>
  <si>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</si>
  <si>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</si>
  <si>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</si>
  <si>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</si>
  <si>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</si>
  <si>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</si>
  <si>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</si>
  <si>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</si>
  <si>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</si>
  <si>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</si>
  <si>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</si>
  <si>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</si>
  <si>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</si>
  <si>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</si>
  <si>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</si>
  <si>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</si>
  <si>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</si>
  <si>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</si>
  <si>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</si>
  <si>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</si>
  <si>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</si>
  <si>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</si>
  <si>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</si>
  <si>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</si>
  <si>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</si>
  <si>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</si>
  <si>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</si>
  <si>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</si>
  <si>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</si>
  <si>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</si>
  <si>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</si>
  <si>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</si>
  <si>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</si>
  <si>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</si>
  <si>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</si>
  <si>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</si>
  <si>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</si>
  <si>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</si>
  <si>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</si>
  <si>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</si>
  <si>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</si>
  <si>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</si>
  <si>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</si>
  <si>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</si>
  <si>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</si>
  <si>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</si>
  <si>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</si>
  <si>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</si>
  <si>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</si>
  <si>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</si>
  <si>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</si>
  <si>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</si>
  <si>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</si>
  <si>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</si>
  <si>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</si>
  <si>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</si>
  <si>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</si>
  <si>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</si>
  <si>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</si>
  <si>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</si>
  <si>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</si>
  <si>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</si>
  <si>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</si>
  <si>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</si>
  <si>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</si>
  <si>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</si>
  <si>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</si>
  <si>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</si>
  <si>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</si>
  <si>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</si>
  <si>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</si>
  <si>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</si>
  <si>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</si>
  <si>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</si>
  <si>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</si>
  <si>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</si>
  <si>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</si>
  <si>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</si>
  <si>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</si>
  <si>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</si>
  <si>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</si>
  <si>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</si>
  <si>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</si>
  <si>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</si>
  <si>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</si>
  <si>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</si>
  <si>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</si>
  <si>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</si>
  <si>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</si>
  <si>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</si>
  <si>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</si>
  <si>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</si>
  <si>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</si>
  <si>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</si>
  <si>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</si>
  <si>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</si>
  <si>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</si>
  <si>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</si>
  <si>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</si>
  <si>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</si>
  <si>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</si>
  <si>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</si>
  <si>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</si>
  <si>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</si>
  <si>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</si>
  <si>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</si>
  <si>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</si>
  <si>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</si>
  <si>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</si>
  <si>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</si>
  <si>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</si>
  <si>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</si>
  <si>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</si>
  <si>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</si>
  <si>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</si>
  <si>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</si>
  <si>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</si>
  <si>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</si>
  <si>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</si>
  <si>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</si>
  <si>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</si>
  <si>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</si>
  <si>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</si>
  <si>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</si>
  <si>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</si>
  <si>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</si>
  <si>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</si>
  <si>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</si>
  <si>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</si>
  <si>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</si>
  <si>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</si>
  <si>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</si>
  <si>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</si>
  <si>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</si>
  <si>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</si>
  <si>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</si>
  <si>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</si>
  <si>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</si>
  <si>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</si>
  <si>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</si>
  <si>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</si>
  <si>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</si>
  <si>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</si>
  <si>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</si>
  <si>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</si>
  <si>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</si>
  <si>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</si>
  <si>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</si>
  <si>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</si>
  <si>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</si>
  <si>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</si>
  <si>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</si>
  <si>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</si>
  <si>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</si>
  <si>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</si>
  <si>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</si>
  <si>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</si>
  <si>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</si>
  <si>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</si>
  <si>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</si>
  <si>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</si>
  <si>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</si>
  <si>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</si>
  <si>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</si>
  <si>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</si>
  <si>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</si>
  <si>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</si>
  <si>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</si>
  <si>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</si>
  <si>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</si>
  <si>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</si>
  <si>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</si>
  <si>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</si>
  <si>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</si>
  <si>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</si>
  <si>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</si>
  <si>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</si>
  <si>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</si>
  <si>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</si>
  <si>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</si>
  <si>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</si>
  <si>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</si>
  <si>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</si>
  <si>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</si>
  <si>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</si>
  <si>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</si>
  <si>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</si>
  <si>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</si>
  <si>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</si>
  <si>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</si>
  <si>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</si>
  <si>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</si>
  <si>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</si>
  <si>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</si>
  <si>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</si>
  <si>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</si>
  <si>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</si>
  <si>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</si>
  <si>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</si>
  <si>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</si>
  <si>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</si>
  <si>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</si>
  <si>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</si>
  <si>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</si>
  <si>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</si>
  <si>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</si>
  <si>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</si>
  <si>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</si>
  <si>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</si>
  <si>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</si>
  <si>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</si>
  <si>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</si>
  <si>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</si>
  <si>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</si>
  <si>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</si>
  <si>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</si>
  <si>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</si>
  <si>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</si>
  <si>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</si>
  <si>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</si>
  <si>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</si>
  <si>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</si>
  <si>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</si>
  <si>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</si>
  <si>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</si>
  <si>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</si>
  <si>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</si>
  <si>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</si>
  <si>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</si>
  <si>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</si>
  <si>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</si>
  <si>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</si>
  <si>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</si>
  <si>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</si>
  <si>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</si>
  <si>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</si>
  <si>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</si>
  <si>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</si>
  <si>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</si>
  <si>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</si>
  <si>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</si>
  <si>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</si>
  <si>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</si>
  <si>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</si>
  <si>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</si>
  <si>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</si>
  <si>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</si>
  <si>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</si>
  <si>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</si>
  <si>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</si>
  <si>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</si>
  <si>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</si>
  <si>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</si>
  <si>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</si>
  <si>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</si>
  <si>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</si>
  <si>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</si>
  <si>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</si>
  <si>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</si>
  <si>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</si>
  <si>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</si>
  <si>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</si>
  <si>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</si>
  <si>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</si>
  <si>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</si>
  <si>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</si>
  <si>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</si>
  <si>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</si>
  <si>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</si>
  <si>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</si>
  <si>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</si>
  <si>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</si>
  <si>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</si>
  <si>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</si>
  <si>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</si>
  <si>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</si>
  <si>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</si>
  <si>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</si>
  <si>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</si>
  <si>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</si>
  <si>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</si>
  <si>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</si>
  <si>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</si>
  <si>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</si>
  <si>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</si>
  <si>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</si>
  <si>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</si>
  <si>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</si>
  <si>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</si>
  <si>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</si>
  <si>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</si>
  <si>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</si>
  <si>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</si>
  <si>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</si>
  <si>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</si>
  <si>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</si>
  <si>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</si>
  <si>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</si>
  <si>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</si>
  <si>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</si>
  <si>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</si>
  <si>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</si>
  <si>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</si>
  <si>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</si>
  <si>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</si>
  <si>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</si>
  <si>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</si>
  <si>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</si>
  <si>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</si>
  <si>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</si>
  <si>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</si>
  <si>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</si>
  <si>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</si>
  <si>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</si>
  <si>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</si>
  <si>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</si>
  <si>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</si>
  <si>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</si>
  <si>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</si>
  <si>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</si>
  <si>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</si>
  <si>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</si>
  <si>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</si>
  <si>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</si>
  <si>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</si>
  <si>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</si>
  <si>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</si>
  <si>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</si>
  <si>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</si>
  <si>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</si>
  <si>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</si>
  <si>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</si>
  <si>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</si>
  <si>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</si>
  <si>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</si>
  <si>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</si>
  <si>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</si>
  <si>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</si>
  <si>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</si>
  <si>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</si>
  <si>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</si>
  <si>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</si>
  <si>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</si>
  <si>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</si>
  <si>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</si>
  <si>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</si>
  <si>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</si>
  <si>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</si>
  <si>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</si>
  <si>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</si>
  <si>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</si>
  <si>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</si>
  <si>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</si>
  <si>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</si>
  <si>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</si>
  <si>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</si>
  <si>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</si>
  <si>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</si>
  <si>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</si>
  <si>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</si>
  <si>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</si>
  <si>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</si>
  <si>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</si>
  <si>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</si>
  <si>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</si>
  <si>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</si>
  <si>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</si>
  <si>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</si>
  <si>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</si>
  <si>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</si>
  <si>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</si>
  <si>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</si>
  <si>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</si>
  <si>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</si>
  <si>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</si>
  <si>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</si>
  <si>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</si>
  <si>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</si>
  <si>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</si>
  <si>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</si>
  <si>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</si>
  <si>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</si>
  <si>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</si>
  <si>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</si>
  <si>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</si>
  <si>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</si>
  <si>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</si>
  <si>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</si>
  <si>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</si>
  <si>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</si>
  <si>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</si>
  <si>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</si>
  <si>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</si>
  <si>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</si>
  <si>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</si>
  <si>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</si>
  <si>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</si>
  <si>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</si>
  <si>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</si>
  <si>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</si>
  <si>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</si>
  <si>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</si>
  <si>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</si>
  <si>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</si>
  <si>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</si>
  <si>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</si>
  <si>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</si>
  <si>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</si>
  <si>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</si>
  <si>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</si>
  <si>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</si>
  <si>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</si>
  <si>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</si>
  <si>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</si>
  <si>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</si>
  <si>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</si>
  <si>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</si>
  <si>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</si>
  <si>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</si>
  <si>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</si>
  <si>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</si>
  <si>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</si>
  <si>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</si>
  <si>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</si>
  <si>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</si>
  <si>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</si>
  <si>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</si>
  <si>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</si>
  <si>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</si>
  <si>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</si>
  <si>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</si>
  <si>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</si>
  <si>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</si>
  <si>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</si>
  <si>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</si>
  <si>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</si>
  <si>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</si>
  <si>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</si>
  <si>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</si>
  <si>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</si>
  <si>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</si>
  <si>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</si>
  <si>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</si>
  <si>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</si>
  <si>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</si>
  <si>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</si>
  <si>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</si>
  <si>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</si>
  <si>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</si>
  <si>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</si>
  <si>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</si>
  <si>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</si>
  <si>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</si>
  <si>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</si>
  <si>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</si>
  <si>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</si>
  <si>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</si>
  <si>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</si>
  <si>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</si>
  <si>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</si>
  <si>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</si>
  <si>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</si>
  <si>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</si>
  <si>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</si>
  <si>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</si>
  <si>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</si>
  <si>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</si>
  <si>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</si>
  <si>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</si>
  <si>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</si>
  <si>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</si>
  <si>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</si>
  <si>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</si>
  <si>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</si>
  <si>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</si>
  <si>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</si>
  <si>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</si>
  <si>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</si>
  <si>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</si>
  <si>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</si>
  <si>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</si>
  <si>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</si>
  <si>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</si>
  <si>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</si>
  <si>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</si>
  <si>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</si>
  <si>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</si>
  <si>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</si>
  <si>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</si>
  <si>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</si>
  <si>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</si>
  <si>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</si>
  <si>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</si>
  <si>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</si>
  <si>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</si>
  <si>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</si>
  <si>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</si>
  <si>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</si>
  <si>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</si>
  <si>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</si>
  <si>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</si>
  <si>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</si>
  <si>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</si>
  <si>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</si>
  <si>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</si>
  <si>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</si>
  <si>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</si>
  <si>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</si>
  <si>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</si>
  <si>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</si>
  <si>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</si>
  <si>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</si>
  <si>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</si>
  <si>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</si>
  <si>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</si>
  <si>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</si>
  <si>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</si>
  <si>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</si>
  <si>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</si>
  <si>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</si>
  <si>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</si>
  <si>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</si>
  <si>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</si>
  <si>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</si>
  <si>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</si>
  <si>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</si>
  <si>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</si>
  <si>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</si>
  <si>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</si>
  <si>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</si>
  <si>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</si>
  <si>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</si>
  <si>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</si>
  <si>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</si>
  <si>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</si>
  <si>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</si>
  <si>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</si>
  <si>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</si>
  <si>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</si>
  <si>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</si>
  <si>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</si>
  <si>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</si>
  <si>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</si>
  <si>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</si>
  <si>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</si>
  <si>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</si>
  <si>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</si>
  <si>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</si>
  <si>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</si>
  <si>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</si>
  <si>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</si>
  <si>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</si>
  <si>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</si>
  <si>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</si>
  <si>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</si>
  <si>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</si>
  <si>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</si>
  <si>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</si>
  <si>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</si>
  <si>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</si>
  <si>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</si>
  <si>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</si>
  <si>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</si>
  <si>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</si>
  <si>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</si>
  <si>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</si>
  <si>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</si>
  <si>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</si>
  <si>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</si>
  <si>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</si>
  <si>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</si>
  <si>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</si>
  <si>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</si>
  <si>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</si>
  <si>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</si>
  <si>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</si>
  <si>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</si>
  <si>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</si>
  <si>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</si>
  <si>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</si>
  <si>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</si>
  <si>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</si>
  <si>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</si>
  <si>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</si>
  <si>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</si>
  <si>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</si>
  <si>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</si>
  <si>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</si>
  <si>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</si>
  <si>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</si>
  <si>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</si>
  <si>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</si>
  <si>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</si>
  <si>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</si>
  <si>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</si>
  <si>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</si>
  <si>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</si>
  <si>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</si>
  <si>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</si>
  <si>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</si>
  <si>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</si>
  <si>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</si>
  <si>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</si>
  <si>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</si>
  <si>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</si>
  <si>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</si>
  <si>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</si>
  <si>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</si>
  <si>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</si>
  <si>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</si>
  <si>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</si>
  <si>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</si>
  <si>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</si>
  <si>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</si>
  <si>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</si>
  <si>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</si>
  <si>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</si>
  <si>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</si>
  <si>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</si>
  <si>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</si>
  <si>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</si>
  <si>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</si>
  <si>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</si>
  <si>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</si>
  <si>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</si>
  <si>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</si>
  <si>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</si>
  <si>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</si>
  <si>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</si>
  <si>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</si>
  <si>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</si>
  <si>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</si>
  <si>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</si>
  <si>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</si>
  <si>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</si>
  <si>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</si>
  <si>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</si>
  <si>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</si>
  <si>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</si>
  <si>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</si>
  <si>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</si>
  <si>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</si>
  <si>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</si>
  <si>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</si>
  <si>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</si>
  <si>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</si>
  <si>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</si>
  <si>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</si>
  <si>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</si>
  <si>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</si>
  <si>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</si>
  <si>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</si>
  <si>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</si>
  <si>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</si>
  <si>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</si>
  <si>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</si>
  <si>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</si>
  <si>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</si>
  <si>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</si>
  <si>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</si>
  <si>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</si>
  <si>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</si>
  <si>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</si>
  <si>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</si>
  <si>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</si>
  <si>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</si>
  <si>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</si>
  <si>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</si>
  <si>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</si>
  <si>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</si>
  <si>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</si>
  <si>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</si>
  <si>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</si>
  <si>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</si>
  <si>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</si>
  <si>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</si>
  <si>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</si>
  <si>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</si>
  <si>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</si>
  <si>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</si>
  <si>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</si>
  <si>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</si>
  <si>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</si>
  <si>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</si>
  <si>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</si>
  <si>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</si>
  <si>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</si>
  <si>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</si>
  <si>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</si>
  <si>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</si>
  <si>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</si>
  <si>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</si>
  <si>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</si>
  <si>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</si>
  <si>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</si>
  <si>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</si>
  <si>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</si>
  <si>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</si>
  <si>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</si>
  <si>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</si>
  <si>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</si>
  <si>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</si>
  <si>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</si>
  <si>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</si>
  <si>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</si>
  <si>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</si>
  <si>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</si>
  <si>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</si>
  <si>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</si>
  <si>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</si>
  <si>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</si>
  <si>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</si>
  <si>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</si>
  <si>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</si>
  <si>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</si>
  <si>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</si>
  <si>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</si>
  <si>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</si>
  <si>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</si>
  <si>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</si>
  <si>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</si>
  <si>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</si>
  <si>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</si>
  <si>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</si>
  <si>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</si>
  <si>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</si>
  <si>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</si>
  <si>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</si>
  <si>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</si>
  <si>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</si>
  <si>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</si>
  <si>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</si>
  <si>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</si>
  <si>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</si>
  <si>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</si>
  <si>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</si>
  <si>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</si>
  <si>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</si>
  <si>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</si>
  <si>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</si>
  <si>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</si>
  <si>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</si>
  <si>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</si>
  <si>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</si>
  <si>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</si>
  <si>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</si>
  <si>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</si>
  <si>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</si>
  <si>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</si>
  <si>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</si>
  <si>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</si>
  <si>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</si>
  <si>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</si>
  <si>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</si>
  <si>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</si>
  <si>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</si>
  <si>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</si>
  <si>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</si>
  <si>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</si>
  <si>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</si>
  <si>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</si>
  <si>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</si>
  <si>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</si>
  <si>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</si>
  <si>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</si>
  <si>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</si>
  <si>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</si>
  <si>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</si>
  <si>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</si>
  <si>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</si>
  <si>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</si>
  <si>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</si>
  <si>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</si>
  <si>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</si>
  <si>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</si>
  <si>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</si>
  <si>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</si>
  <si>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</si>
  <si>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</si>
  <si>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</si>
  <si>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</si>
  <si>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</si>
  <si>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</si>
  <si>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</si>
  <si>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</si>
  <si>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</si>
  <si>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</si>
  <si>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</si>
  <si>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</si>
  <si>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</si>
  <si>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</si>
  <si>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</si>
  <si>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</si>
  <si>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</si>
  <si>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</si>
  <si>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</si>
  <si>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</si>
  <si>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</si>
  <si>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</si>
  <si>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</si>
  <si>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</si>
  <si>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</si>
  <si>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</si>
  <si>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</si>
  <si>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</si>
  <si>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</si>
  <si>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</si>
  <si>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</si>
  <si>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</si>
  <si>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</si>
  <si>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</si>
  <si>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</si>
  <si>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</si>
  <si>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</si>
  <si>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</si>
  <si>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</si>
  <si>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</si>
  <si>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</si>
  <si>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</si>
  <si>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</si>
  <si>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</si>
  <si>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</si>
  <si>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</si>
  <si>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</si>
  <si>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</si>
  <si>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</si>
  <si>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</si>
  <si>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</si>
  <si>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</si>
  <si>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</si>
  <si>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</si>
  <si>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</si>
  <si>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</si>
  <si>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</si>
  <si>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</si>
  <si>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</si>
  <si>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</si>
  <si>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</si>
  <si>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</si>
  <si>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</si>
  <si>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</si>
  <si>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</si>
  <si>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</si>
  <si>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</si>
  <si>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</si>
  <si>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</si>
  <si>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</si>
  <si>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</si>
  <si>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</si>
  <si>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</si>
  <si>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</si>
  <si>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</si>
  <si>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</si>
  <si>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</si>
  <si>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</si>
  <si>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</si>
  <si>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</si>
  <si>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</si>
  <si>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</si>
  <si>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</si>
  <si>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</si>
  <si>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</si>
  <si>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</si>
  <si>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</si>
  <si>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</si>
  <si>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</si>
  <si>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</si>
  <si>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</si>
  <si>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</si>
  <si>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</si>
  <si>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</si>
  <si>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</si>
  <si>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</si>
  <si>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</si>
  <si>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</si>
  <si>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</si>
  <si>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</si>
  <si>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</si>
  <si>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</si>
  <si>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</si>
  <si>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</si>
  <si>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</si>
  <si>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</si>
  <si>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</si>
  <si>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</si>
  <si>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</si>
  <si>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</si>
  <si>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</si>
  <si>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</si>
  <si>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</si>
  <si>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</si>
  <si>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</si>
  <si>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</si>
  <si>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</si>
  <si>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</si>
  <si>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</si>
  <si>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</si>
  <si>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</si>
  <si>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</si>
  <si>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</si>
  <si>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</si>
  <si>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</si>
  <si>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</si>
  <si>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</si>
  <si>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</si>
  <si>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</si>
  <si>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</si>
  <si>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</si>
  <si>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</si>
  <si>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</si>
  <si>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</si>
  <si>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</si>
  <si>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</si>
  <si>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</si>
  <si>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</si>
  <si>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</si>
  <si>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</si>
  <si>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</si>
  <si>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</si>
  <si>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</si>
  <si>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</si>
  <si>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</si>
  <si>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</si>
  <si>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</si>
  <si>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</si>
  <si>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</si>
  <si>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</si>
  <si>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</si>
  <si>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</si>
  <si>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</si>
  <si>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</si>
  <si>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</si>
  <si>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</si>
  <si>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</si>
  <si>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</si>
  <si>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</si>
  <si>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</si>
  <si>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</si>
  <si>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</si>
  <si>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</si>
  <si>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</si>
  <si>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</si>
  <si>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</si>
  <si>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</si>
  <si>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</si>
  <si>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</si>
  <si>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</si>
  <si>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</si>
  <si>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</si>
  <si>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</si>
  <si>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</si>
  <si>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</si>
  <si>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</si>
  <si>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</si>
  <si>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</si>
  <si>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</si>
  <si>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</si>
  <si>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</si>
  <si>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</si>
  <si>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</si>
  <si>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</si>
  <si>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</si>
  <si>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</si>
  <si>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</si>
  <si>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</si>
  <si>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</si>
  <si>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</si>
  <si>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</si>
  <si>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</si>
  <si>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</si>
  <si>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</si>
  <si>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</si>
  <si>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</si>
  <si>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</si>
  <si>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</si>
  <si>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</si>
  <si>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</si>
  <si>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</si>
  <si>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</si>
  <si>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</si>
  <si>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</si>
  <si>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</si>
  <si>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</si>
  <si>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</si>
  <si>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</si>
  <si>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</si>
  <si>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</si>
  <si>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</si>
  <si>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</si>
  <si>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</si>
  <si>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</si>
  <si>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</si>
  <si>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</si>
  <si>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</si>
  <si>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</si>
  <si>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</si>
  <si>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</si>
  <si>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</si>
  <si>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</si>
  <si>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</si>
  <si>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</si>
  <si>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</si>
  <si>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</si>
  <si>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</si>
  <si>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</si>
  <si>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</si>
  <si>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</si>
  <si>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</si>
  <si>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</si>
  <si>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</si>
  <si>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</si>
  <si>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</si>
  <si>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</si>
  <si>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</si>
  <si>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</si>
  <si>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</si>
  <si>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</si>
  <si>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</si>
  <si>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</si>
  <si>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</si>
  <si>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</si>
  <si>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</si>
  <si>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</si>
  <si>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</si>
  <si>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</si>
  <si>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</si>
  <si>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</si>
  <si>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</si>
  <si>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</si>
  <si>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</si>
  <si>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</si>
  <si>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</si>
  <si>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</si>
  <si>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</si>
  <si>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</si>
  <si>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</si>
  <si>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</si>
  <si>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</si>
  <si>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</si>
  <si>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</si>
  <si>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</si>
  <si>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</si>
  <si>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</si>
  <si>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</si>
  <si>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</si>
  <si>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</si>
  <si>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</si>
  <si>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</si>
  <si>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</si>
  <si>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</si>
  <si>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</si>
  <si>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</si>
  <si>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</si>
  <si>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</si>
  <si>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</si>
  <si>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</si>
  <si>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</si>
  <si>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</si>
  <si>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</si>
  <si>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</si>
  <si>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</si>
  <si>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</si>
  <si>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</si>
  <si>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</si>
  <si>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</si>
  <si>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</si>
  <si>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</si>
  <si>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</si>
  <si>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</si>
  <si>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</si>
  <si>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</si>
  <si>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</si>
  <si>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</si>
  <si>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</si>
  <si>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</si>
  <si>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</si>
  <si>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</si>
  <si>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</si>
  <si>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</si>
  <si>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</si>
  <si>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</si>
  <si>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</si>
  <si>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</si>
  <si>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</si>
  <si>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</si>
  <si>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</si>
  <si>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</si>
  <si>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</si>
  <si>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</si>
  <si>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</si>
  <si>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</si>
  <si>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</si>
  <si>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</si>
  <si>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</si>
  <si>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</si>
  <si>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</si>
  <si>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</si>
  <si>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</si>
  <si>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</si>
  <si>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</si>
  <si>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</si>
  <si>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</si>
  <si>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</si>
  <si>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</si>
  <si>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</si>
  <si>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</si>
  <si>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</si>
  <si>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</si>
  <si>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</si>
  <si>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</si>
  <si>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</si>
  <si>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</si>
  <si>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</si>
  <si>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</si>
  <si>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</si>
  <si>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</si>
  <si>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</si>
  <si>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</si>
  <si>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</si>
  <si>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</si>
  <si>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</si>
  <si>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</si>
  <si>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</si>
  <si>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</si>
  <si>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</si>
  <si>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</si>
  <si>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</si>
  <si>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</si>
  <si>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</si>
  <si>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</si>
  <si>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</si>
  <si>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</si>
  <si>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</si>
  <si>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</si>
  <si>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</si>
  <si>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</si>
  <si>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</si>
  <si>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</si>
  <si>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</si>
  <si>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</si>
  <si>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</si>
  <si>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</si>
  <si>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</si>
  <si>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</si>
  <si>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</si>
  <si>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</si>
  <si>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</si>
  <si>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</si>
  <si>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</si>
  <si>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</si>
  <si>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</si>
  <si>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</si>
  <si>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</si>
  <si>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</si>
  <si>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</si>
  <si>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</si>
  <si>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</si>
  <si>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</si>
  <si>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</si>
  <si>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</si>
  <si>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</si>
  <si>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</si>
  <si>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</si>
  <si>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</si>
  <si>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</si>
  <si>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</si>
  <si>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</si>
  <si>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</si>
  <si>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</si>
  <si>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</si>
  <si>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</si>
  <si>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</si>
  <si>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</si>
  <si>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</si>
  <si>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</si>
  <si>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</si>
  <si>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</si>
  <si>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</si>
  <si>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</si>
  <si>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</si>
  <si>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</si>
  <si>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</si>
  <si>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</si>
  <si>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</si>
  <si>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</si>
  <si>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</si>
  <si>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</si>
  <si>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</si>
  <si>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</si>
  <si>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</si>
  <si>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</si>
  <si>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</si>
  <si>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</si>
  <si>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</si>
  <si>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</si>
  <si>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</si>
  <si>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</si>
  <si>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</si>
  <si>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</si>
  <si>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</si>
  <si>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</si>
  <si>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</si>
  <si>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</si>
  <si>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</si>
  <si>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</si>
  <si>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</si>
  <si>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</si>
  <si>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</si>
  <si>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</si>
  <si>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</si>
  <si>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</si>
  <si>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</si>
  <si>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</si>
  <si>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</si>
  <si>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</si>
  <si>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</si>
  <si>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</si>
  <si>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</si>
  <si>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</si>
  <si>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</si>
  <si>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</si>
  <si>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</si>
  <si>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</si>
  <si>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</si>
  <si>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</si>
  <si>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</si>
  <si>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</si>
  <si>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</si>
  <si>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</si>
  <si>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</si>
  <si>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</si>
  <si>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</si>
  <si>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</si>
  <si>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</si>
  <si>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</si>
  <si>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</si>
  <si>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</si>
  <si>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</si>
  <si>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</si>
  <si>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</si>
  <si>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</si>
  <si>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</si>
  <si>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</si>
  <si>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</si>
  <si>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</si>
  <si>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</si>
  <si>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</si>
  <si>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</si>
  <si>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</si>
  <si>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</si>
  <si>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</si>
  <si>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</si>
  <si>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</si>
  <si>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</si>
  <si>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</si>
  <si>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</si>
  <si>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</si>
  <si>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</si>
  <si>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</si>
  <si>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</si>
  <si>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</si>
  <si>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</si>
  <si>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</si>
  <si>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</si>
  <si>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</si>
  <si>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</si>
  <si>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</si>
  <si>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</si>
  <si>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</si>
  <si>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</si>
  <si>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</si>
  <si>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</si>
  <si>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</si>
  <si>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</si>
  <si>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</si>
  <si>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</si>
  <si>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</si>
  <si>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</si>
  <si>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</si>
  <si>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</si>
  <si>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</si>
  <si>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</si>
  <si>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</si>
  <si>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</si>
  <si>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</si>
  <si>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</si>
  <si>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</si>
  <si>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</si>
  <si>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</si>
  <si>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</si>
  <si>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</si>
  <si>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</si>
  <si>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</si>
  <si>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</si>
  <si>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</si>
  <si>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</si>
  <si>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</si>
  <si>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</si>
  <si>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</si>
  <si>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</si>
  <si>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</si>
  <si>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</si>
  <si>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</si>
  <si>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</si>
  <si>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</si>
  <si>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</si>
  <si>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</si>
  <si>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</si>
  <si>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</si>
  <si>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</si>
  <si>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</si>
  <si>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</si>
  <si>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</si>
  <si>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</si>
  <si>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</si>
  <si>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</si>
  <si>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</si>
  <si>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</si>
  <si>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</si>
  <si>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</si>
  <si>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</si>
  <si>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</si>
  <si>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</si>
  <si>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</si>
  <si>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</si>
  <si>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</si>
  <si>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</si>
  <si>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</si>
  <si>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</si>
  <si>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</si>
  <si>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</si>
  <si>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</si>
  <si>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</si>
  <si>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</si>
  <si>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</si>
  <si>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</si>
  <si>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</si>
  <si>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</si>
  <si>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</si>
  <si>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</si>
  <si>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</si>
  <si>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</si>
  <si>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</si>
  <si>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</si>
  <si>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</si>
  <si>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</si>
  <si>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</si>
  <si>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</si>
  <si>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</si>
  <si>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</si>
  <si>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</si>
  <si>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</si>
  <si>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</si>
  <si>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</si>
  <si>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</si>
  <si>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</si>
  <si>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</si>
  <si>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</si>
  <si>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</si>
  <si>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</si>
  <si>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</si>
  <si>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</si>
  <si>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</si>
  <si>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</si>
  <si>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</si>
  <si>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</si>
  <si>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</si>
  <si>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</si>
  <si>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</si>
  <si>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</si>
  <si>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</si>
  <si>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</si>
  <si>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</si>
  <si>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</si>
  <si>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</si>
  <si>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</si>
  <si>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</si>
  <si>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</si>
  <si>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</si>
  <si>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</si>
  <si>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</si>
  <si>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</si>
  <si>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</si>
  <si>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</si>
  <si>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</si>
  <si>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</si>
  <si>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</si>
  <si>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</si>
  <si>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</si>
  <si>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</si>
  <si>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</si>
  <si>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</si>
  <si>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</si>
  <si>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</si>
  <si>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</si>
  <si>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</si>
  <si>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</si>
  <si>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</si>
  <si>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</si>
  <si>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</si>
  <si>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</si>
  <si>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</si>
  <si>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</si>
  <si>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</si>
  <si>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</si>
  <si>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</si>
  <si>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</si>
  <si>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</si>
  <si>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</si>
  <si>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</si>
  <si>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</si>
  <si>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</si>
  <si>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</si>
  <si>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</si>
  <si>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</si>
  <si>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</si>
  <si>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</si>
  <si>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</si>
  <si>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</si>
  <si>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</si>
  <si>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</si>
  <si>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</si>
  <si>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</si>
  <si>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</si>
  <si>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</si>
  <si>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</si>
  <si>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</si>
  <si>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</si>
  <si>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</si>
  <si>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</si>
  <si>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</si>
  <si>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</si>
  <si>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</si>
  <si>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</si>
  <si>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</si>
  <si>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</si>
  <si>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</si>
  <si>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</si>
  <si>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</si>
  <si>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</si>
  <si>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</si>
  <si>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</si>
  <si>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</si>
  <si>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</si>
  <si>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</si>
  <si>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</si>
  <si>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</si>
  <si>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</si>
  <si>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</si>
  <si>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</si>
  <si>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</si>
  <si>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</si>
  <si>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</si>
  <si>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</si>
  <si>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</si>
  <si>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</si>
  <si>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</si>
  <si>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</si>
  <si>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</si>
  <si>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</si>
  <si>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</si>
  <si>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</si>
  <si>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</si>
  <si>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</si>
  <si>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</si>
  <si>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</si>
  <si>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</si>
  <si>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</si>
  <si>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</si>
  <si>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</si>
  <si>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</si>
  <si>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</si>
  <si>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</si>
  <si>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</si>
  <si>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</si>
  <si>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</si>
  <si>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</si>
  <si>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</si>
  <si>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</si>
  <si>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</si>
  <si>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</si>
  <si>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</si>
  <si>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</si>
  <si>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</si>
  <si>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</si>
  <si>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</si>
  <si>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</si>
  <si>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</si>
  <si>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</si>
  <si>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</si>
  <si>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</si>
  <si>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</si>
  <si>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</si>
  <si>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</si>
  <si>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</si>
  <si>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</si>
  <si>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</si>
  <si>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</si>
  <si>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</si>
  <si>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</si>
  <si>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</si>
  <si>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</si>
  <si>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</si>
  <si>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</si>
  <si>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</si>
  <si>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</si>
  <si>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</si>
  <si>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</si>
  <si>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</si>
  <si>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</si>
  <si>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</si>
  <si>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</si>
  <si>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</si>
  <si>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</si>
  <si>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</si>
  <si>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</si>
  <si>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</si>
  <si>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</si>
  <si>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</si>
  <si>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</si>
  <si>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</si>
  <si>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</si>
  <si>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</si>
  <si>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</si>
  <si>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</si>
  <si>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</si>
  <si>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</si>
  <si>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</si>
  <si>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</si>
  <si>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</si>
  <si>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</si>
  <si>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</si>
  <si>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</si>
  <si>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</si>
  <si>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</si>
  <si>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</si>
  <si>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</si>
  <si>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</si>
  <si>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</si>
  <si>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</si>
  <si>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</si>
  <si>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</si>
  <si>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</si>
  <si>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</si>
  <si>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</si>
  <si>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</si>
  <si>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</si>
  <si>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</si>
  <si>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</si>
  <si>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</si>
  <si>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</si>
  <si>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</si>
  <si>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</si>
  <si>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</si>
  <si>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</si>
  <si>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</si>
  <si>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</si>
  <si>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</si>
  <si>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</si>
  <si>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</si>
  <si>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</si>
  <si>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</si>
  <si>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</si>
  <si>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</si>
  <si>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</si>
  <si>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</si>
  <si>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</si>
  <si>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</si>
  <si>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</si>
  <si>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</si>
  <si>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</si>
  <si>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</si>
  <si>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</si>
  <si>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</si>
  <si>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</si>
  <si>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</si>
  <si>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</si>
  <si>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</si>
  <si>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</si>
  <si>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</si>
  <si>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</si>
  <si>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</si>
  <si>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</si>
  <si>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</si>
  <si>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</si>
  <si>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</si>
  <si>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</si>
  <si>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</si>
  <si>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</si>
  <si>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</si>
  <si>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</si>
  <si>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</si>
  <si>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</si>
  <si>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</si>
  <si>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</si>
  <si>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</si>
  <si>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</si>
  <si>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</si>
  <si>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</si>
  <si>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</si>
  <si>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</si>
  <si>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</si>
  <si>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</si>
  <si>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</si>
  <si>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</si>
  <si>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</si>
  <si>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</si>
  <si>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</si>
  <si>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</si>
  <si>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</si>
  <si>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</si>
  <si>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</si>
  <si>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</si>
  <si>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</si>
  <si>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</si>
  <si>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</si>
  <si>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</si>
  <si>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</si>
  <si>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</si>
  <si>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</si>
  <si>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</si>
  <si>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</si>
  <si>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</si>
  <si>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</si>
  <si>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</si>
  <si>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</si>
  <si>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</si>
  <si>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</si>
  <si>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</si>
  <si>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</si>
  <si>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</si>
  <si>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</si>
  <si>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</si>
  <si>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</si>
  <si>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</si>
  <si>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</si>
  <si>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</si>
  <si>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</si>
  <si>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</si>
  <si>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</si>
  <si>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</si>
  <si>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</si>
  <si>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</si>
  <si>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</si>
  <si>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</si>
  <si>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</si>
  <si>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</si>
  <si>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</si>
  <si>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</si>
  <si>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</si>
  <si>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</si>
  <si>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</si>
  <si>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</si>
  <si>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</si>
  <si>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</si>
  <si>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</si>
  <si>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</si>
  <si>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</si>
  <si>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</si>
  <si>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</si>
  <si>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</si>
  <si>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</si>
  <si>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</si>
  <si>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</si>
  <si>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</si>
  <si>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</si>
  <si>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</si>
  <si>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</si>
  <si>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</si>
  <si>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</si>
  <si>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</si>
  <si>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</si>
  <si>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</si>
  <si>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</si>
  <si>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</si>
  <si>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</si>
  <si>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</si>
  <si>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</si>
  <si>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</si>
  <si>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</si>
  <si>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</si>
  <si>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</si>
  <si>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</si>
  <si>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</si>
  <si>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</si>
  <si>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</si>
  <si>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</si>
  <si>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</si>
  <si>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</si>
  <si>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</si>
  <si>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</si>
  <si>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</si>
  <si>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</si>
  <si>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</si>
  <si>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</si>
  <si>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</si>
  <si>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</si>
  <si>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</si>
  <si>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</si>
  <si>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</si>
  <si>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</si>
  <si>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</si>
  <si>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</si>
  <si>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</si>
  <si>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</si>
  <si>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</si>
  <si>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</si>
  <si>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</si>
  <si>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</si>
  <si>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</si>
  <si>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</si>
  <si>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</si>
  <si>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</si>
  <si>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</si>
  <si>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</si>
  <si>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</si>
  <si>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</si>
  <si>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</si>
  <si>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</si>
  <si>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</si>
  <si>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</si>
  <si>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</si>
  <si>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</si>
  <si>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</si>
  <si>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</si>
  <si>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</si>
  <si>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</si>
  <si>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</si>
  <si>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</si>
  <si>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</si>
  <si>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</si>
  <si>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</si>
  <si>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</si>
  <si>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</si>
  <si>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</si>
  <si>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</si>
  <si>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</si>
  <si>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</si>
  <si>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</si>
  <si>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</si>
  <si>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</si>
  <si>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</si>
  <si>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</si>
  <si>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</si>
  <si>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</si>
  <si>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</si>
  <si>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</si>
  <si>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</si>
  <si>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</si>
  <si>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</si>
  <si>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</si>
  <si>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</si>
  <si>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</si>
  <si>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</si>
  <si>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</si>
  <si>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</si>
  <si>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</si>
  <si>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</si>
  <si>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</si>
  <si>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</si>
  <si>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</si>
  <si>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</si>
  <si>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</si>
  <si>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</si>
  <si>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</si>
  <si>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</si>
  <si>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</si>
  <si>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</si>
  <si>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</si>
  <si>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</si>
  <si>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</si>
  <si>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</si>
  <si>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</si>
  <si>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</si>
  <si>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</si>
  <si>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</si>
  <si>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</si>
  <si>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</si>
  <si>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</si>
  <si>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</si>
  <si>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</si>
  <si>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</si>
  <si>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</si>
  <si>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</si>
  <si>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</si>
  <si>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</si>
  <si>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</si>
  <si>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</si>
  <si>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</si>
  <si>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</si>
  <si>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</si>
  <si>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</si>
  <si>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</si>
  <si>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</si>
  <si>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</si>
  <si>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</si>
  <si>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</si>
  <si>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</si>
  <si>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</si>
  <si>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</si>
  <si>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</si>
  <si>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</si>
  <si>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</si>
  <si>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</si>
  <si>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</si>
  <si>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</si>
  <si>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</si>
  <si>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</si>
  <si>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</si>
  <si>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</si>
  <si>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</si>
  <si>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</si>
  <si>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</si>
  <si>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</si>
  <si>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</si>
  <si>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</si>
  <si>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</si>
  <si>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</si>
  <si>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</si>
  <si>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</si>
  <si>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</si>
  <si>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</si>
  <si>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</si>
  <si>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</si>
  <si>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</si>
  <si>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</si>
  <si>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</si>
  <si>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</si>
  <si>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</si>
  <si>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</si>
  <si>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</si>
  <si>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</si>
  <si>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</si>
  <si>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</si>
  <si>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</si>
  <si>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</si>
  <si>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</si>
  <si>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</si>
  <si>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</si>
  <si>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</si>
  <si>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</si>
  <si>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</si>
  <si>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</si>
  <si>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</si>
  <si>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</si>
  <si>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</si>
  <si>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</si>
  <si>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</si>
  <si>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</si>
  <si>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</si>
  <si>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</si>
  <si>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</si>
  <si>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</si>
  <si>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</si>
  <si>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</si>
  <si>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</si>
  <si>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</si>
  <si>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</si>
  <si>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</si>
  <si>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</si>
  <si>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</si>
  <si>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</si>
  <si>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</si>
  <si>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</si>
  <si>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</si>
  <si>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</si>
  <si>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</si>
  <si>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</si>
  <si>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</si>
  <si>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</si>
  <si>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</si>
  <si>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</si>
  <si>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</si>
  <si>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</si>
  <si>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</si>
  <si>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</si>
  <si>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</si>
  <si>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</si>
  <si>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</si>
  <si>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</si>
  <si>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</si>
  <si>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</si>
  <si>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</si>
  <si>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20 min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</si>
  <si>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</si>
  <si>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</si>
  <si>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</si>
  <si>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</si>
  <si>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</si>
  <si>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</si>
  <si>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</si>
  <si>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PCM-20250215-00000830 </t>
  </si>
  <si>
    <t>LTE site still down and  site located in aramco area access issue need special permission</t>
  </si>
  <si>
    <t>PCM-20251023-00000435</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</si>
  <si>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</si>
  <si>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</si>
  <si>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</si>
  <si>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</si>
  <si>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</si>
  <si>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</si>
  <si>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</si>
  <si>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</si>
  <si>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</si>
  <si>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</si>
  <si>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</si>
  <si>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PCM-20251023-00000500</t>
  </si>
  <si>
    <t>EM team moved ETA: 20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</si>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</sst>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8" dataDxfId="47" headerRowBorderDxfId="45" tableBorderDxfId="46" totalsRowBorderDxfId="44">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290.3676637731478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9.8726753472219571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45953.316089699074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45953.316089699074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45953.316089699074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45953.316089699074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45953.316089699074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45953.316089699074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45953.316089699074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45953.316089699074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45953.316089699074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45953.316089699074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45953.316089699074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45953.316089699074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45953.316089699074</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45953.316089699074</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45953.316089699074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45953.316089699074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45953.316089699074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45953.316089699074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45953.316089699074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45953.316089699074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45953.316089699074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45953.316089699074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45953.316089699074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45953.316089699074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45953.316089699074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45953.316089699074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45953.316089699074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45953.316089699074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45953.316089699074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45953.316089699074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45953.316089699074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45953.316089699074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45953.316089699074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45953.316089699074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45953.316089699074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45953.316089699074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45953.316089699074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45953.316089699074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45953.316089699074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45953.316089699074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45953.316089699074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45953.316089699074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45953.316089699074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45953.316089699074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45953.316089699074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45953.316089699074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45953.316089699074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45953.316089699074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45953.316089699074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45953.316089699074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45953.316089699074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45953.316089699074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45953.316089699074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45953.316089699074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45953.316089699074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45953.316089699074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45953.316089699074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45953.316089699074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45953.316089699074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45953.316089699074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45953.316089699074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45953.316089699074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45953.316089699074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45953.316089699074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45953.316089699074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45953.316089699074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45953.316089699074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45953.316089699074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45953.316089699074</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45953.316089699074</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F1E7131B-5778-4865-9EAE-35E6D18B4F37}"/>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J12" sqref="J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128.31625173611246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8.8203142361089704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5.2953124999476131E-2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28657</v>
      </c>
      <c r="E6" s="116" t="s">
        <v>38998</v>
      </c>
      <c r="F6" s="117">
        <v>45953.298645833333</v>
      </c>
      <c r="G6" s="118">
        <f ca="1">IFERROR(NOW()-F6,"-")</f>
        <v>1.7443865741370246E-2</v>
      </c>
      <c r="H6" s="117">
        <v>45953.29378472222</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45953.316089699074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45953.316089699074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45953.316089699074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45953.316089699074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45953.316089699074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45953.316089699074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45953.316089699074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45953.316089699074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45953.316089699074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45953.316089699074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45953.316089699074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45953.316089699074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45953.316089699074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45953.316089699074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45953.316089699074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45953.316089699074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45953.316089699074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45953.316089699074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45953.316089699074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45953.316089699074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45953.316089699074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45953.316089699074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45953.316089699074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45953.316089699074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45953.316089699074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45953.316089699074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45953.316089699074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45953.316089699074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45953.316089699074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45953.316089699074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45953.316089699074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45953.316089699074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45953.316089699074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45953.316089699074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45953.316089699074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45953.316089699074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45953.316089699074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45953.316089699074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45953.316089699074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45953.316089699074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45953.316089699074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45953.316089699074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45953.316089699074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45953.316089699074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tabSelected="1" workbookViewId="0">
      <selection activeCell="K17" sqref="K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39090</v>
      </c>
      <c r="B2" s="64" t="str">
        <f>IFERROR(VLOOKUP(D2,DB!A:K,11,0),"")</f>
        <v>R3</v>
      </c>
      <c r="C2" s="18">
        <v>1</v>
      </c>
      <c r="D2" s="18" t="s">
        <v>17499</v>
      </c>
      <c r="E2" s="18" t="s">
        <v>38998</v>
      </c>
      <c r="F2" s="20">
        <v>45953.219664351855</v>
      </c>
      <c r="G2" s="21">
        <f t="shared" ref="G2:G27" ca="1" si="0">IFERROR(NOW()-F2,"-")</f>
        <v>9.6425347219337709E-2</v>
      </c>
      <c r="H2" s="163">
        <v>45953.122557870367</v>
      </c>
      <c r="I2" s="19" t="str">
        <f>IFERROR(VLOOKUP(D2,DB!A:F,6,0),"")</f>
        <v>SCECO</v>
      </c>
      <c r="J2" s="18" t="str">
        <f>IFERROR(VLOOKUP(D2,DB!A:G,7,0),"")</f>
        <v>Dead</v>
      </c>
      <c r="K2" s="47" t="s">
        <v>39091</v>
      </c>
      <c r="L2" s="23" t="str">
        <f>IFERROR(VLOOKUP(D2,DB!A:I,9,0),"")</f>
        <v>Latis</v>
      </c>
    </row>
    <row r="3" spans="1:13" ht="15" customHeight="1">
      <c r="A3" s="19" t="s">
        <v>39092</v>
      </c>
      <c r="B3" s="64" t="str">
        <f>IFERROR(VLOOKUP(D3,DB!A:K,11,0),"")</f>
        <v>R3</v>
      </c>
      <c r="C3" s="18">
        <v>1</v>
      </c>
      <c r="D3" s="18" t="s">
        <v>16282</v>
      </c>
      <c r="E3" s="18" t="s">
        <v>38998</v>
      </c>
      <c r="F3" s="20">
        <v>45953.269837962966</v>
      </c>
      <c r="G3" s="21">
        <f t="shared" ca="1" si="0"/>
        <v>4.6251736108388286E-2</v>
      </c>
      <c r="H3" s="22">
        <v>45953.263796296298</v>
      </c>
      <c r="I3" s="19" t="str">
        <f>IFERROR(VLOOKUP(D3,DB!A:F,6,0),"")</f>
        <v>SCECO</v>
      </c>
      <c r="J3" s="18" t="str">
        <f>IFERROR(VLOOKUP(D3,DB!A:G,7,0),"")</f>
        <v>Vandalized</v>
      </c>
      <c r="K3" s="47" t="s">
        <v>39093</v>
      </c>
      <c r="L3" s="23" t="str">
        <f>IFERROR(VLOOKUP(D3,DB!A:I,9,0),"")</f>
        <v>Latis</v>
      </c>
    </row>
    <row r="4" spans="1:13" ht="15" customHeight="1">
      <c r="A4" s="19" t="s">
        <v>39094</v>
      </c>
      <c r="B4" s="64" t="str">
        <f>IFERROR(VLOOKUP(D4,DB!A:K,11,0),"")</f>
        <v>R3</v>
      </c>
      <c r="C4" s="18">
        <v>1</v>
      </c>
      <c r="D4" s="18" t="s">
        <v>25507</v>
      </c>
      <c r="E4" s="18" t="s">
        <v>38998</v>
      </c>
      <c r="F4" s="20"/>
      <c r="G4" s="21">
        <f t="shared" ca="1" si="0"/>
        <v>45953.316089699074</v>
      </c>
      <c r="H4" s="22">
        <v>45953.263749999998</v>
      </c>
      <c r="I4" s="19" t="str">
        <f>IFERROR(VLOOKUP(D4,DB!A:F,6,0),"")</f>
        <v>SCECO</v>
      </c>
      <c r="J4" s="18" t="str">
        <f>IFERROR(VLOOKUP(D4,DB!A:G,7,0),"")</f>
        <v>Vandalized+No BB Design+No BB Design</v>
      </c>
      <c r="K4" s="47" t="s">
        <v>39093</v>
      </c>
      <c r="L4" s="23" t="str">
        <f>IFERROR(VLOOKUP(D4,DB!A:I,9,0),"")</f>
        <v>Latis</v>
      </c>
    </row>
    <row r="5" spans="1:13" ht="15" customHeight="1">
      <c r="A5" s="19"/>
      <c r="B5" s="64" t="str">
        <f>IFERROR(VLOOKUP(D5,DB!A:K,11,0),"")</f>
        <v/>
      </c>
      <c r="C5" s="18"/>
      <c r="D5" s="18"/>
      <c r="E5" s="18"/>
      <c r="F5" s="20"/>
      <c r="G5" s="21">
        <f t="shared" ca="1" si="0"/>
        <v>45953.316089699074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45953.316089699074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45953.316089699074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45953.316089699074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45953.316089699074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45953.316089699074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45953.316089699074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45953.316089699074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45953.316089699074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45953.316089699074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45953.316089699074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45953.316089699074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45953.316089699074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45953.316089699074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45953.316089699074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45953.316089699074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45953.316089699074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45953.316089699074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45953.316089699074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45953.316089699074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45953.316089699074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45953.316089699074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45953.316089699074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45953.316089699074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45953.316089699074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45953.316089699074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45953.316089699074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45953.316089699074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45953.316089699074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45953.316089699074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45953.316089699074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45953.316089699074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45953.316089699074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45953.316089699074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45953.316089699074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45953.316089699074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45953.316089699074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45953.316089699074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45953.316089699074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45953.316089699074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45953.316089699074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45953.316089699074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45953.316089699074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45953.316089699074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45953.316089699074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45953.316089699074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45953.316089699074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45953.316089699074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45953.316089699074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45953.316089699074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45953.316089699074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45953.316089699074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45953.316089699074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45953.316089699074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45953.316089699074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45953.316089699074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45953.316089699074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45953.316089699074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45953.316089699074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45953.316089699074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45953.316089699074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45953.316089699074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45953.316089699074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45953.316089699074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45953.316089699074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45953.316089699074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45953.316089699074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45953.316089699074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45953.316089699074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45953.316089699074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45953.316089699074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45953.316089699074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45953.316089699074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45953.316089699074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45953.316089699074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45953.316089699074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45953.316089699074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45953.316089699074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45953.316089699074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45953.316089699074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45953.316089699074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45953.316089699074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45953.316089699074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45953.316089699074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45953.316089699074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45953.316089699074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45953.316089699074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45953.316089699074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45953.316089699074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45953.316089699074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45953.316089699074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45953.316089699074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45953.316089699074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45953.316089699074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45953.316089699074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45953.316089699074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45953.316089699074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45953.316089699074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45953.316089699074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45953.316089699074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45953.316089699074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45953.316089699074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45953.316089699074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45953.316089699074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45953.316089699074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45953.316089699074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45953.316089699074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45953.316089699074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45953.316089699074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45953.316089699074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45953.316089699074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45953.316089699074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45953.316089699074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45953.316089699074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45953.316089699074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45953.316089699074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45953.316089699074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45953.316089699074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45953.316089699074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45953.316089699074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45953.316089699074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45953.316089699074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45953.316089699074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45953.316089699074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45953.316089699074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45953.316089699074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45953.316089699074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45953.316089699074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45953.316089699074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45953.316089699074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45953.316089699074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45953.316089699074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45953.316089699074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45953.316089699074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45953.316089699074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45953.316089699074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45953.316089699074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45953.316089699074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45953.316089699074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45953.316089699074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45953.316089699074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45953.316089699074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45953.316089699074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45953.316089699074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45953.316089699074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45953.316089699074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45953.316089699074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45953.316089699074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45953.316089699074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45953.316089699074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45953.316089699074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45953.316089699074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45953.316089699074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45953.316089699074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45953.316089699074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45953.316089699074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45953.316089699074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45953.316089699074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45953.316089699074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45953.316089699074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45953.316089699074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45953.316089699074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45953.316089699074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45953.316089699074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45953.316089699074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45953.316089699074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45953.316089699074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45953.316089699074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45953.316089699074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45953.316089699074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45953.316089699074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45953.316089699074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45953.316089699074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45953.316089699074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45953.316089699074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45953.316089699074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45953.316089699074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45953.316089699074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45953.316089699074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45953.316089699074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45953.316089699074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45953.316089699074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45953.316089699074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45953.316089699074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45953.316089699074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45953.316089699074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45953.316089699074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45953.316089699074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45953.316089699074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45953.316089699074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45953.316089699074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45953.316089699074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45953.316089699074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45953.316089699074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45953.316089699074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45953.316089699074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45953.316089699074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45953.316089699074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45953.316089699074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45953.316089699074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45953.316089699074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45953.316089699074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45953.316089699074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45953.316089699074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45953.316089699074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45953.316089699074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45953.316089699074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45953.316089699074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45953.316089699074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45953.316089699074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45953.316089699074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45953.316089699074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45953.316089699074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45953.316089699074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45953.316089699074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45953.316089699074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45953.316089699074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45953.316089699074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45953.316089699074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45953.316089699074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45953.316089699074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45953.316089699074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45953.316089699074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45953.316089699074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45953.316089699074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45953.316089699074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45953.316089699074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45953.316089699074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45953.316089699074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45953.316089699074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45953.316089699074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45953.316089699074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45953.316089699074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45953.316089699074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45953.316089699074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45953.316089699074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45953.316089699074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45953.316089699074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45953.316089699074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45953.316089699074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45953.316089699074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45953.316089699074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45953.316089699074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45953.316089699074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45953.316089699074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45953.316089699074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45953.316089699074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45953.316089699074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45953.316089699074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45953.316089699074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45953.316089699074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45953.316089699074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45953.316089699074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45953.316089699074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45953.316089699074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45953.316089699074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45953.316089699074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45953.316089699074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45953.316089699074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45953.316089699074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45953.316089699074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45953.316089699074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45953.316089699074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45953.316089699074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45953.316089699074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45953.316089699074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45953.316089699074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45953.316089699074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45953.316089699074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45953.316089699074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45953.316089699074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45953.316089699074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45953.316089699074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45953.316089699074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45953.316089699074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45953.316089699074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45953.316089699074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45953.316089699074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45953.316089699074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45953.316089699074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45953.316089699074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45953.316089699074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45953.316089699074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45953.316089699074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45953.316089699074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45953.316089699074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45953.316089699074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45953.316089699074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45953.316089699074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45953.316089699074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45953.316089699074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45953.316089699074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45953.316089699074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45953.316089699074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45953.316089699074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45953.316089699074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45953.316089699074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45953.316089699074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45953.316089699074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45953.316089699074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45953.316089699074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45953.316089699074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45953.316089699074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45953.316089699074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45953.316089699074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45953.316089699074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45953.316089699074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45953.316089699074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45953.316089699074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45953.316089699074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45953.316089699074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45953.316089699074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45953.316089699074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45953.316089699074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45953.316089699074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45953.316089699074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45953.316089699074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45953.316089699074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45953.316089699074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45953.316089699074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45953.316089699074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45953.316089699074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45953.316089699074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45953.316089699074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45953.316089699074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45953.316089699074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45953.316089699074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45953.316089699074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45953.316089699074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45953.316089699074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45953.316089699074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45953.316089699074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45953.316089699074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45953.316089699074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45953.316089699074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45953.316089699074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45953.316089699074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45953.316089699074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45953.316089699074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45953.316089699074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45953.316089699074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45953.316089699074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45953.316089699074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45953.316089699074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45953.316089699074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45953.316089699074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45953.316089699074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45953.316089699074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45953.316089699074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45953.316089699074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45953.316089699074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45953.316089699074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45953.316089699074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45953.316089699074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45953.316089699074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45953.316089699074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45953.316089699074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45953.316089699074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45953.316089699074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45953.316089699074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45953.316089699074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45953.316089699074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45953.316089699074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45953.316089699074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45953.316089699074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45953.316089699074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45953.316089699074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45953.316089699074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45953.316089699074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45953.316089699074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45953.316089699074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45953.316089699074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45953.316089699074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45953.316089699074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45953.316089699074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45953.316089699074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45953.316089699074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45953.316089699074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45953.316089699074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45953.316089699074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45953.316089699074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45953.316089699074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45953.316089699074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45953.316089699074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45953.316089699074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45953.316089699074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45953.316089699074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45953.316089699074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45953.316089699074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45953.316089699074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45953.316089699074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45953.316089699074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45953.316089699074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45953.316089699074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45953.316089699074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45953.316089699074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45953.316089699074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45953.316089699074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45953.316089699074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45953.316089699074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45953.316089699074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45953.316089699074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45953.316089699074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45953.316089699074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45953.316089699074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45953.316089699074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45953.316089699074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45953.316089699074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45953.316089699074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45953.316089699074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45953.316089699074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45953.316089699074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45953.316089699074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45953.316089699074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45953.316089699074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45953.316089699074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45953.316089699074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45953.316089699074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45953.316089699074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45953.316089699074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45953.316089699074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45953.316089699074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45953.316089699074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45953.316089699074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45953.316089699074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45953.316089699074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45953.316089699074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45953.316089699074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45953.316089699074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45953.316089699074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45953.316089699074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45953.316089699074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45953.316089699074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45953.316089699074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45953.316089699074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45953.316089699074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45953.316089699074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45953.316089699074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45953.316089699074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45953.316089699074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45953.316089699074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45953.316089699074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45953.316089699074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45953.316089699074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45953.316089699074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45953.316089699074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45953.316089699074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45953.316089699074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45953.316089699074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45953.316089699074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45953.316089699074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45953.316089699074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45953.316089699074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45953.316089699074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45953.316089699074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45953.316089699074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45953.316089699074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45953.316089699074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45953.316089699074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45953.316089699074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45953.316089699074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45953.316089699074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45953.316089699074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45953.316089699074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45953.316089699074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45953.316089699074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45953.316089699074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45953.316089699074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45953.316089699074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45953.316089699074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45953.316089699074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45953.316089699074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45953.316089699074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45953.316089699074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45953.316089699074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45953.316089699074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45953.316089699074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45953.316089699074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45953.316089699074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45953.316089699074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45953.316089699074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45953.316089699074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45953.316089699074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45953.316089699074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45953.316089699074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45953.316089699074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45953.316089699074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45953.316089699074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45953.316089699074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45953.316089699074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45953.316089699074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45953.316089699074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45953.316089699074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45953.316089699074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45953.316089699074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45953.316089699074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45953.316089699074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45953.316089699074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45953.316089699074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45953.316089699074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45953.316089699074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45953.316089699074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45953.316089699074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45953.316089699074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45953.316089699074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45953.316089699074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45953.316089699074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45953.316089699074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45953.316089699074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45953.316089699074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45953.316089699074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45953.316089699074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45953.316089699074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45953.316089699074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45953.316089699074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45953.316089699074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45953.316089699074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45953.316089699074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45953.316089699074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45953.316089699074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45953.316089699074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45953.316089699074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45953.316089699074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45953.316089699074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45953.316089699074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45953.316089699074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45953.316089699074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45953.316089699074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45953.316089699074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45953.316089699074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45953.316089699074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45953.316089699074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45953.316089699074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45953.316089699074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45953.316089699074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45953.316089699074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45953.316089699074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45953.316089699074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45953.316089699074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45953.316089699074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45953.316089699074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45953.316089699074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45953.316089699074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45953.316089699074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45953.316089699074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45953.316089699074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45953.316089699074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45953.316089699074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45953.316089699074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45953.316089699074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45953.316089699074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45953.316089699074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45953.316089699074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45953.316089699074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45953.316089699074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45953.316089699074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45953.316089699074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45953.316089699074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45953.316089699074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45953.316089699074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45953.316089699074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45953.316089699074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45953.316089699074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45953.316089699074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45953.316089699074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45953.316089699074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45953.316089699074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45953.316089699074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45953.316089699074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45953.316089699074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45953.316089699074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45953.316089699074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45953.316089699074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45953.316089699074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45953.316089699074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45953.316089699074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45953.316089699074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45953.316089699074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45953.316089699074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45953.316089699074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45953.316089699074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45953.316089699074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45953.316089699074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45953.316089699074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45953.316089699074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45953.316089699074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45953.316089699074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45953.316089699074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45953.316089699074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45953.316089699074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45953.316089699074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45953.316089699074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45953.316089699074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45953.316089699074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45953.316089699074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45953.316089699074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45953.316089699074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45953.316089699074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45953.316089699074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45953.316089699074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45953.316089699074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45953.316089699074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45953.316089699074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45953.316089699074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45953.316089699074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45953.316089699074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45953.316089699074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45953.316089699074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45953.316089699074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45953.316089699074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45953.316089699074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45953.316089699074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45953.316089699074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45953.316089699074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45953.316089699074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45953.316089699074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45953.316089699074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45953.316089699074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45953.316089699074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45953.316089699074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45953.316089699074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45953.316089699074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45953.316089699074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45953.316089699074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45953.316089699074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45953.316089699074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45953.316089699074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45953.316089699074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45953.316089699074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45953.316089699074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45953.316089699074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45953.316089699074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45953.316089699074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45953.316089699074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45953.316089699074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45953.316089699074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45953.316089699074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45953.316089699074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45953.316089699074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45953.316089699074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45953.316089699074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45953.316089699074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45953.316089699074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45953.316089699074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45953.316089699074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45953.316089699074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45953.316089699074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45953.316089699074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45953.316089699074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45953.316089699074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45953.316089699074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45953.316089699074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45953.316089699074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45953.316089699074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45953.316089699074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45953.316089699074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45953.316089699074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45953.316089699074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45953.316089699074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45953.316089699074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45953.316089699074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45953.316089699074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45953.316089699074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45953.316089699074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45953.316089699074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45953.316089699074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45953.316089699074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45953.316089699074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45953.316089699074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45953.316089699074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45953.316089699074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45953.316089699074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45953.316089699074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45953.316089699074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45953.316089699074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45953.316089699074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45953.316089699074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45953.316089699074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45953.316089699074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45953.316089699074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45953.316089699074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45953.316089699074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45953.316089699074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45953.316089699074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45953.316089699074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45953.316089699074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45953.316089699074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45953.316089699074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45953.316089699074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45953.316089699074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45953.316089699074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45953.316089699074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45953.316089699074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45953.316089699074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45953.316089699074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45953.316089699074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45953.316089699074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45953.316089699074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45953.316089699074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45953.316089699074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45953.316089699074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45953.316089699074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45953.316089699074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45953.316089699074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45953.316089699074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45953.316089699074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45953.316089699074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45953.316089699074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45953.316089699074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45953.316089699074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45953.316089699074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45953.316089699074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45953.316089699074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45953.316089699074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45953.316089699074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45953.316089699074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45953.316089699074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45953.316089699074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45953.316089699074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45953.316089699074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45953.316089699074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45953.316089699074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45953.316089699074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45953.316089699074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45953.316089699074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45953.316089699074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45953.316089699074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45953.316089699074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45953.316089699074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45953.316089699074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45953.316089699074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45953.316089699074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45953.316089699074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45953.316089699074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45953.316089699074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45953.316089699074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45953.316089699074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45953.316089699074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45953.316089699074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45953.316089699074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45953.316089699074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45953.316089699074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45953.316089699074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45953.316089699074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45953.316089699074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45953.316089699074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45953.316089699074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45953.316089699074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45953.316089699074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45953.316089699074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45953.316089699074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45953.316089699074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45953.316089699074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45953.316089699074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45953.316089699074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45953.316089699074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45953.316089699074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45953.316089699074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45953.316089699074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45953.316089699074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45953.316089699074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45953.316089699074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45953.316089699074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45953.316089699074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45953.316089699074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45953.316089699074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45953.316089699074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45953.316089699074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45953.316089699074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45953.316089699074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45953.316089699074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45953.316089699074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45953.316089699074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45953.316089699074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45953.316089699074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45953.316089699074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45953.316089699074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45953.316089699074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45953.316089699074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45953.316089699074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45953.316089699074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45953.316089699074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45953.316089699074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45953.316089699074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45953.316089699074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45953.316089699074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45953.316089699074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45953.316089699074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45953.316089699074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45953.316089699074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45953.316089699074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45953.316089699074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45953.316089699074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45953.316089699074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45953.316089699074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45953.316089699074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45953.316089699074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45953.316089699074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45953.316089699074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45953.316089699074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45953.316089699074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45953.316089699074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45953.316089699074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45953.316089699074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45953.316089699074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45953.316089699074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45953.316089699074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45953.316089699074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45953.316089699074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45953.316089699074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45953.316089699074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45953.316089699074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45953.316089699074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45953.316089699074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45953.316089699074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45953.316089699074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45953.316089699074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45953.316089699074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45953.316089699074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45953.316089699074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45953.316089699074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45953.316089699074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45953.316089699074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45953.316089699074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45953.316089699074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45953.316089699074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45953.316089699074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45953.316089699074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45953.316089699074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45953.316089699074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45953.316089699074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45953.316089699074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45953.316089699074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45953.316089699074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45953.316089699074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45953.316089699074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45953.316089699074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45953.316089699074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45953.316089699074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45953.316089699074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45953.316089699074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45953.316089699074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45953.316089699074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45953.316089699074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45953.316089699074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45953.316089699074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45953.316089699074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45953.316089699074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45953.316089699074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45953.316089699074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45953.316089699074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45953.316089699074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45953.316089699074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45953.316089699074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45953.316089699074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45953.316089699074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45953.316089699074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45953.316089699074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45953.316089699074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45953.316089699074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45953.316089699074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45953.316089699074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45953.316089699074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45953.316089699074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45953.316089699074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45953.316089699074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45953.316089699074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45953.316089699074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45953.316089699074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45953.316089699074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45953.316089699074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45953.316089699074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45953.316089699074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45953.316089699074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45953.316089699074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45953.316089699074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45953.316089699074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45953.316089699074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45953.316089699074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45953.316089699074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45953.316089699074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45953.316089699074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45953.316089699074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45953.316089699074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45953.316089699074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45953.316089699074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45953.316089699074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45953.316089699074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45953.316089699074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45953.316089699074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45953.316089699074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45953.316089699074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45953.316089699074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45953.316089699074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45953.316089699074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45953.316089699074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45953.316089699074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45953.316089699074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45953.316089699074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45953.316089699074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45953.316089699074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45953.316089699074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45953.316089699074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45953.316089699074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45953.316089699074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45953.316089699074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45953.316089699074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45953.316089699074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45953.316089699074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45953.316089699074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45953.316089699074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45953.316089699074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45953.316089699074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45953.316089699074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45953.316089699074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45953.316089699074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45953.316089699074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45953.316089699074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45953.316089699074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45953.316089699074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45953.316089699074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45953.316089699074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45953.316089699074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45953.316089699074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45953.316089699074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45953.316089699074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45953.316089699074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45953.316089699074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45953.316089699074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45953.316089699074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45953.316089699074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45953.316089699074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45953.316089699074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45953.316089699074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45953.316089699074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45953.316089699074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45953.316089699074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45953.316089699074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45953.316089699074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45953.316089699074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45953.316089699074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45953.316089699074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45953.316089699074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45953.316089699074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45953.316089699074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45953.316089699074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45953.316089699074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45953.316089699074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45953.316089699074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45953.316089699074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45953.316089699074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45953.316089699074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45953.316089699074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45953.316089699074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45953.316089699074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45953.316089699074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45953.316089699074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45953.316089699074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45953.316089699074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45953.316089699074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45953.316089699074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45953.316089699074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45953.316089699074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45953.316089699074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45953.316089699074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45953.316089699074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45953.316089699074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45953.316089699074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45953.316089699074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45953.316089699074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45953.316089699074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45953.316089699074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45953.316089699074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45953.316089699074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45953.316089699074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45953.316089699074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45953.316089699074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45953.316089699074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45953.316089699074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45953.316089699074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45953.316089699074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45953.316089699074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45953.316089699074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45953.316089699074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45953.316089699074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45953.316089699074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45953.316089699074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45953.316089699074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45953.316089699074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45953.316089699074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45953.316089699074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45953.316089699074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45953.316089699074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45953.316089699074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45953.316089699074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45953.316089699074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45953.316089699074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45953.316089699074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45953.316089699074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45953.316089699074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45953.316089699074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45953.316089699074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45953.316089699074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45953.316089699074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45953.316089699074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45953.316089699074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45953.316089699074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45953.316089699074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45953.316089699074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45953.316089699074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45953.316089699074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45953.316089699074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45953.316089699074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45953.316089699074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45953.316089699074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45953.316089699074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45953.316089699074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45953.316089699074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45953.316089699074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45953.316089699074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45953.316089699074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45953.316089699074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45953.316089699074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45953.316089699074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45953.316089699074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45953.316089699074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45953.316089699074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45953.316089699074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45953.316089699074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45953.316089699074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45953.316089699074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45953.316089699074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45953.316089699074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45953.316089699074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45953.316089699074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45953.316089699074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45953.316089699074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45953.316089699074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45953.316089699074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45953.316089699074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45953.316089699074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45953.316089699074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45953.316089699074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45953.316089699074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45953.316089699074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45953.316089699074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45953.316089699074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45953.316089699074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45953.316089699074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45953.316089699074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45953.316089699074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45953.316089699074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45953.316089699074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45953.316089699074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45953.316089699074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45953.316089699074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45953.316089699074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45953.316089699074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45953.316089699074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45953.316089699074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45953.316089699074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45953.316089699074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45953.316089699074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45953.316089699074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45953.316089699074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45953.316089699074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45953.316089699074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45953.316089699074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45953.316089699074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45953.316089699074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45953.316089699074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45953.316089699074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45953.316089699074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45953.316089699074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45953.316089699074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45953.316089699074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45953.316089699074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45953.316089699074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45953.316089699074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45953.316089699074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45953.316089699074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45953.316089699074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45953.316089699074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45953.316089699074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45953.316089699074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45953.316089699074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45953.316089699074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45953.316089699074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45953.316089699074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45953.316089699074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45953.316089699074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45953.316089699074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45953.316089699074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45953.316089699074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45953.316089699074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45953.316089699074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45953.316089699074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45953.316089699074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45953.316089699074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45953.316089699074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45953.316089699074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45953.316089699074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45953.316089699074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45953.316089699074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45953.316089699074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45953.316089699074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45953.316089699074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45953.316089699074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45953.316089699074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45953.316089699074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45953.316089699074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45953.316089699074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45953.316089699074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45953.316089699074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45953.316089699074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45953.316089699074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45953.316089699074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45953.316089699074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45953.316089699074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45953.316089699074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45953.316089699074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45953.316089699074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45953.316089699074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45953.316089699074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45953.316089699074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45953.316089699074</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39095</v>
      </c>
      <c r="B2" s="98" t="str">
        <f>IFERROR(VLOOKUP(D2,DB!A:K,11,0),"")</f>
        <v>R4</v>
      </c>
      <c r="C2" s="99">
        <v>1</v>
      </c>
      <c r="D2" s="95" t="s">
        <v>35115</v>
      </c>
      <c r="E2" s="100" t="s">
        <v>38998</v>
      </c>
      <c r="F2" s="101">
        <v>45703.480717592596</v>
      </c>
      <c r="G2" s="102">
        <f ca="1">IFERROR(NOW()-F2,"")</f>
        <v>249.83537210647773</v>
      </c>
      <c r="H2" s="101">
        <v>45703.474768518521</v>
      </c>
      <c r="I2" s="98" t="str">
        <f>IFERROR(VLOOKUP(D2,DB!A:F,6,0),"")</f>
        <v>SCECO</v>
      </c>
      <c r="J2" s="98" t="str">
        <f>IFERROR(VLOOKUP(D2,DB!A:G,7,0),"")</f>
        <v>Dead</v>
      </c>
      <c r="K2" s="103" t="s">
        <v>39096</v>
      </c>
      <c r="L2" s="95" t="str">
        <f>IFERROR(VLOOKUP(D2,DB!A:I,9,0),"")</f>
        <v>Latis</v>
      </c>
    </row>
    <row r="3" spans="1:16" ht="15" customHeight="1">
      <c r="A3" s="121" t="s">
        <v>39097</v>
      </c>
      <c r="B3" s="121" t="str">
        <f>IFERROR(VLOOKUP(D3,DB!A:K,11,0),"")</f>
        <v>R4</v>
      </c>
      <c r="C3" s="122">
        <v>1</v>
      </c>
      <c r="D3" s="123" t="s">
        <v>34214</v>
      </c>
      <c r="E3" s="100" t="s">
        <v>38998</v>
      </c>
      <c r="F3" s="125">
        <v>45953.256249999999</v>
      </c>
      <c r="G3" s="126">
        <f ca="1">IFERROR(NOW()-F3,"")</f>
        <v>5.9839699075382669E-2</v>
      </c>
      <c r="H3" s="125">
        <v>45953.250613425924</v>
      </c>
      <c r="I3" s="121" t="str">
        <f>IFERROR(VLOOKUP(D3,DB!A:F,6,0),"")</f>
        <v>SCECO</v>
      </c>
      <c r="J3" s="121" t="str">
        <f>IFERROR(VLOOKUP(D3,DB!A:G,7,0),"")</f>
        <v>Dead</v>
      </c>
      <c r="K3" s="127" t="s">
        <v>39098</v>
      </c>
      <c r="L3" s="123" t="str">
        <f>IFERROR(VLOOKUP(D3,DB!A:I,9,0),"")</f>
        <v>Latis</v>
      </c>
    </row>
    <row r="4" spans="1:16" ht="15" customHeight="1">
      <c r="A4" s="121"/>
      <c r="B4" s="121" t="str">
        <f>IFERROR(VLOOKUP(D4,DB!A:K,11,0),"")</f>
        <v/>
      </c>
      <c r="C4" s="122"/>
      <c r="D4" s="123"/>
      <c r="E4" s="100"/>
      <c r="F4" s="125"/>
      <c r="G4" s="126">
        <f ca="1">IFERROR(NOW()-F4,"")</f>
        <v>45953.316089699074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45953.316089699074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45953.316089699074</v>
      </c>
      <c r="H6" s="125"/>
      <c r="I6" s="121" t="str">
        <f>IFERROR(VLOOKUP(D6,DB!A:F,6,0),"")</f>
        <v/>
      </c>
      <c r="J6" s="121" t="str">
        <f>IFERROR(VLOOKUP(D6,DB!A:G,7,0),"")</f>
        <v/>
      </c>
      <c r="K6" s="127"/>
      <c r="L6" s="123" t="str">
        <f>IFERROR(VLOOKUP(D6,DB!A:I,9,0),"")</f>
        <v/>
      </c>
    </row>
    <row r="7" spans="1:16" ht="15" customHeight="1">
      <c r="A7" s="121"/>
      <c r="B7" s="121" t="str">
        <f>IFERROR(VLOOKUP(D7,DB!A:K,11,0),"")</f>
        <v/>
      </c>
      <c r="C7" s="122"/>
      <c r="D7" s="103"/>
      <c r="E7" s="100"/>
      <c r="F7" s="125"/>
      <c r="G7" s="126">
        <f ca="1">IFERROR(NOW()-F7,"")</f>
        <v>45953.316089699074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45953.316089699074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45953.316089699074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45953.316089699074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45953.316089699074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45953.316089699074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45953.316089699074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45953.316089699074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45953.316089699074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45953.316089699074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45953.316089699074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45953.316089699074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45953.316089699074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45953.316089699074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45953.316089699074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45953.316089699074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45953.316089699074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45953.316089699074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45953.316089699074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45953.316089699074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45953.316089699074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45953.316089699074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45953.316089699074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45953.316089699074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45953.316089699074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45953.316089699074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45953.316089699074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45953.316089699074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45953.316089699074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45953.316089699074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45953.316089699074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45953.316089699074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45953.316089699074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45953.316089699074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45953.316089699074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45953.316089699074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45953.316089699074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45953.316089699074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45953.316089699074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45953.316089699074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45953.316089699074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45953.316089699074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45953.316089699074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45953.316089699074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45953.316089699074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45953.316089699074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45953.316089699074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45953.316089699074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45953.316089699074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45953.316089699074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45953.316089699074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45953.316089699074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45953.316089699074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45953.316089699074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45953.316089699074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45953.316089699074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45953.316089699074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45953.316089699074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45953.316089699074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45953.316089699074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45953.316089699074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45953.316089699074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45953.316089699074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45953.316089699074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45953.316089699074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45953.316089699074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45953.316089699074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45953.316089699074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45953.316089699074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45953.316089699074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45953.316089699074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45953.316089699074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45953.316089699074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45953.316089699074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45953.316089699074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45953.316089699074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45953.316089699074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45953.316089699074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45953.316089699074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45953.316089699074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45953.316089699074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45953.316089699074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45953.316089699074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45953.316089699074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45953.316089699074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45953.316089699074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45953.316089699074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45953.316089699074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45953.316089699074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45953.316089699074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45953.316089699074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45953.316089699074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45953.316089699074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45953.316089699074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45953.316089699074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45953.316089699074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45953.316089699074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45953.316089699074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45953.316089699074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45953.316089699074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45953.316089699074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45953.316089699074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45953.316089699074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45953.316089699074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45953.316089699074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45953.316089699074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45953.316089699074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45953.316089699074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45953.316089699074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45953.316089699074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45953.316089699074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45953.316089699074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45953.316089699074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45953.316089699074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45953.316089699074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45953.316089699074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45953.316089699074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45953.316089699074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45953.316089699074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45953.316089699074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45953.316089699074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45953.316089699074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45953.316089699074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45953.316089699074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45953.316089699074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45953.316089699074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45953.316089699074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45953.316089699074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45953.316089699074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45953.316089699074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45953.316089699074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45953.316089699074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45953.316089699074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45953.316089699074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45953.316089699074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45953.316089699074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45953.316089699074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45953.316089699074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45953.316089699074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45953.316089699074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45953.316089699074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45953.316089699074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45953.316089699074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45953.316089699074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45953.316089699074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45953.316089699074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45953.316089699074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45953.316089699074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45953.316089699074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45953.316089699074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45953.316089699074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45953.316089699074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45953.316089699074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45953.316089699074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45953.316089699074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45953.316089699074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45953.316089699074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45953.316089699074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45953.316089699074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45953.316089699074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45953.316089699074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45953.316089699074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45953.316089699074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45953.316089699074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45953.316089699074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45953.316089699074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45953.316089699074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45953.316089699074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45953.316089699074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45953.316089699074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45953.316089699074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45953.316089699074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45953.316089699074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45953.316089699074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45953.316089699074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45953.316089699074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45953.316089699074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45953.316089699074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45953.316089699074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45953.316089699074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45953.316089699074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45953.316089699074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45953.316089699074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45953.316089699074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45953.316089699074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45953.316089699074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45953.316089699074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45953.316089699074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45953.316089699074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45953.316089699074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45953.316089699074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45953.316089699074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45953.316089699074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45953.316089699074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45953.316089699074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45953.316089699074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45953.316089699074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45953.316089699074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45953.316089699074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45953.316089699074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45953.316089699074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45953.316089699074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45953.316089699074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45953.316089699074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45953.316089699074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45953.316089699074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45953.316089699074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45953.316089699074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45953.316089699074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45953.316089699074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45953.316089699074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45953.316089699074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45953.316089699074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45953.316089699074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45953.316089699074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45953.316089699074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45953.316089699074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45953.316089699074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45953.316089699074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45953.316089699074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45953.316089699074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45953.316089699074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45953.316089699074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45953.316089699074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45953.316089699074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45953.316089699074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45953.316089699074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45953.316089699074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45953.316089699074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45953.316089699074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45953.316089699074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45953.316089699074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45953.316089699074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45953.316089699074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45953.316089699074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45953.316089699074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45953.316089699074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45953.316089699074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45953.316089699074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45953.316089699074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45953.316089699074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45953.316089699074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45953.316089699074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45953.316089699074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45953.316089699074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45953.316089699074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45953.316089699074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45953.316089699074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45953.316089699074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45953.316089699074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45953.316089699074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45953.316089699074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45953.316089699074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45953.316089699074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45953.316089699074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45953.316089699074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45953.316089699074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45953.316089699074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45953.316089699074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45953.316089699074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45953.316089699074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45953.316089699074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45953.316089699074</v>
      </c>
      <c r="H269" s="125"/>
      <c r="I269" s="121" t="str">
        <f>IFERROR(VLOOKUP(D269,DB!A:F,6,0),"")</f>
        <v/>
      </c>
      <c r="J269" s="121" t="str">
        <f>IFERROR(VLOOKUP(D269,DB!A:G,7,0),"")</f>
        <v/>
      </c>
      <c r="K269" s="127"/>
      <c r="L269" s="123" t="str">
        <f>IFERROR(VLOOKUP(D269,DB!A:I,9,0),"")</f>
        <v/>
      </c>
    </row>
    <row r="270" spans="1:12" ht="15" customHeight="1">
      <c r="A270" s="128"/>
      <c r="B270" s="128" t="str">
        <f>IFERROR(VLOOKUP(D270,DB!A:K,11,0),"")</f>
        <v/>
      </c>
      <c r="C270" s="129"/>
      <c r="D270" s="130"/>
      <c r="E270" s="131"/>
      <c r="F270" s="132"/>
      <c r="G270" s="133">
        <f ca="1">IFERROR(NOW()-F270,"")</f>
        <v>45953.316089699074</v>
      </c>
      <c r="H270" s="132"/>
      <c r="I270" s="128" t="str">
        <f>IFERROR(VLOOKUP(D270,DB!A:F,6,0),"")</f>
        <v/>
      </c>
      <c r="J270" s="128" t="str">
        <f>IFERROR(VLOOKUP(D270,DB!A:G,7,0),"")</f>
        <v/>
      </c>
      <c r="K270" s="134"/>
      <c r="L270" s="130" t="str">
        <f>IFERROR(VLOOKUP(D270,DB!A:I,9,0),"")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61.484029513885616</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27.127212384257291</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8.5445156249988941</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4.6549785879615229</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2</v>
      </c>
      <c r="D6" s="154" t="s">
        <v>34802</v>
      </c>
      <c r="E6" s="154" t="s">
        <v>38998</v>
      </c>
      <c r="F6" s="155">
        <v>45953.265034722222</v>
      </c>
      <c r="G6" s="156">
        <f ca="1">IFERROR(NOW()-F6,"")</f>
        <v>5.1054976851446554E-2</v>
      </c>
      <c r="H6" s="155">
        <v>45953.249421296299</v>
      </c>
      <c r="I6" s="154" t="str">
        <f>IFERROR(VLOOKUP(D6,DB!A:F,6,0),"")</f>
        <v>Generator-SG</v>
      </c>
      <c r="J6" s="154" t="str">
        <f>IFERROR(VLOOKUP(D6,DB!A:G,7,0),"")</f>
        <v>Vandalized</v>
      </c>
      <c r="K6" s="154" t="s">
        <v>39108</v>
      </c>
      <c r="L6" s="154" t="str">
        <f>IFERROR(VLOOKUP(D6,DB!A:I,9,0),"")</f>
        <v>Latis</v>
      </c>
    </row>
    <row r="7" spans="1:13" ht="15">
      <c r="A7" s="154" t="s">
        <v>39109</v>
      </c>
      <c r="B7" s="154" t="str">
        <f>IFERROR(VLOOKUP(D7,DB!A:K,11,0),"")</f>
        <v>R5</v>
      </c>
      <c r="C7" s="154">
        <v>1</v>
      </c>
      <c r="D7" s="154" t="s">
        <v>34601</v>
      </c>
      <c r="E7" s="154" t="s">
        <v>38998</v>
      </c>
      <c r="F7" s="155">
        <v>45953.292928240742</v>
      </c>
      <c r="G7" s="156">
        <f ca="1">IFERROR(NOW()-F7,"")</f>
        <v>2.3161458331742324E-2</v>
      </c>
      <c r="H7" s="155">
        <v>45953.231307870374</v>
      </c>
      <c r="I7" s="154" t="str">
        <f>IFERROR(VLOOKUP(D7,DB!A:F,6,0),"")</f>
        <v>SCECO</v>
      </c>
      <c r="J7" s="154" t="str">
        <f>IFERROR(VLOOKUP(D7,DB!A:G,7,0),"")</f>
        <v>Dead</v>
      </c>
      <c r="K7" s="154" t="s">
        <v>39110</v>
      </c>
      <c r="L7" s="154" t="str">
        <f>IFERROR(VLOOKUP(D7,DB!A:I,9,0),"")</f>
        <v>Latis</v>
      </c>
    </row>
    <row r="8" spans="1:13" ht="15">
      <c r="A8" s="160"/>
      <c r="B8" s="160" t="str">
        <f>IFERROR(VLOOKUP(D8,DB!A:K,11,0),"")</f>
        <v/>
      </c>
      <c r="C8" s="160"/>
      <c r="D8" s="160"/>
      <c r="E8" s="160"/>
      <c r="F8" s="161"/>
      <c r="G8" s="162">
        <f ca="1">IFERROR(NOW()-F8,"")</f>
        <v>45953.316089699074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45953.316089699074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45953.316089699074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45953.316089699074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45953.316089699074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45953.316089699074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45953.316089699074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45953.316089699074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45953.316089699074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45953.316089699074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45953.316089699074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45953.316089699074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45953.316089699074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45953.316089699074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45953.316089699074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45953.316089699074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45953.316089699074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45953.316089699074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45953.316089699074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45953.316089699074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45953.316089699074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45953.316089699074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45953.316089699074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45953.316089699074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45953.316089699074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45953.316089699074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45953.316089699074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45953.316089699074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45953.316089699074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45953.316089699074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45953.316089699074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45953.316089699074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45953.316089699074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45953.316089699074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45953.316089699074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45953.316089699074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45953.316089699074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45953.316089699074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45953.316089699074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45953.316089699074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45953.316089699074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45953.316089699074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45953.316089699074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45953.316089699074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45953.316089699074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45953.316089699074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45953.316089699074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45953.316089699074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45953.316089699074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45953.316089699074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45953.316089699074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45953.316089699074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45953.316089699074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45953.316089699074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45953.316089699074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45953.316089699074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45953.316089699074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45953.316089699074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45953.316089699074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45953.316089699074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45953.316089699074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45953.316089699074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45953.316089699074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45953.316089699074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45953.316089699074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45953.316089699074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45953.316089699074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45953.316089699074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45953.316089699074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45953.316089699074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45953.316089699074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45953.316089699074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45953.316089699074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45953.316089699074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45953.316089699074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45953.316089699074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45953.316089699074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45953.316089699074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45953.316089699074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45953.316089699074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45953.316089699074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45953.316089699074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45953.316089699074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45953.316089699074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45953.316089699074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45953.316089699074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45953.316089699074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45953.316089699074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45953.316089699074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45953.316089699074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45953.316089699074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45953.316089699074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45953.316089699074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45953.316089699074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45953.316089699074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45953.316089699074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45953.316089699074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45953.316089699074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45953.316089699074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45953.316089699074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45953.316089699074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45953.316089699074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45953.316089699074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45953.316089699074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45953.316089699074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45953.316089699074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45953.316089699074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45953.316089699074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45953.316089699074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45953.316089699074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45953.316089699074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45953.316089699074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45953.316089699074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45953.316089699074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45953.316089699074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45953.316089699074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45953.316089699074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45953.316089699074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45953.316089699074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45953.316089699074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45953.316089699074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45953.316089699074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45953.316089699074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45953.316089699074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45953.316089699074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45953.316089699074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45953.316089699074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45953.316089699074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45953.316089699074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45953.316089699074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45953.316089699074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45953.316089699074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45953.316089699074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45953.316089699074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45953.316089699074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45953.316089699074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45953.316089699074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45953.316089699074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45953.316089699074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45953.316089699074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45953.316089699074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45953.316089699074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45953.316089699074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45953.316089699074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45953.316089699074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45953.316089699074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45953.316089699074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45953.316089699074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45953.316089699074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45953.316089699074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45953.316089699074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45953.316089699074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45953.316089699074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45953.316089699074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45953.316089699074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45953.316089699074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45953.316089699074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45953.316089699074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45953.316089699074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45953.316089699074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45953.316089699074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45953.316089699074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45953.316089699074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45953.316089699074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45953.316089699074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45953.316089699074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45953.316089699074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45953.316089699074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45953.316089699074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45953.316089699074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45953.316089699074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45953.316089699074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45953.316089699074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45953.316089699074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45953.316089699074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45953.316089699074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45953.316089699074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45953.316089699074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45953.316089699074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45953.316089699074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45953.316089699074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45953.316089699074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45953.316089699074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45953.316089699074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45953.316089699074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45953.316089699074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45953.316089699074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45953.316089699074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45953.316089699074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45953.316089699074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45953.316089699074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45953.316089699074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45953.316089699074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45953.316089699074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45953.316089699074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45953.316089699074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45953.316089699074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45953.316089699074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45953.316089699074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45953.316089699074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45953.316089699074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45953.316089699074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45953.316089699074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45953.316089699074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45953.316089699074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45953.316089699074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45953.316089699074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45953.316089699074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45953.316089699074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45953.316089699074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45953.316089699074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45953.316089699074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45953.316089699074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45953.316089699074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45953.316089699074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45953.316089699074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45953.316089699074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45953.316089699074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45953.316089699074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45953.316089699074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45953.316089699074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45953.316089699074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45953.316089699074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45953.316089699074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45953.316089699074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45953.316089699074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45953.316089699074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45953.316089699074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45953.316089699074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45953.316089699074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45953.316089699074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45953.316089699074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45953.316089699074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45953.316089699074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45953.316089699074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45953.316089699074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45953.316089699074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45953.316089699074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45953.316089699074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45953.316089699074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45953.316089699074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45953.316089699074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45953.316089699074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45953.316089699074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45953.316089699074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45953.316089699074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45953.316089699074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45953.316089699074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45953.316089699074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45953.316089699074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45953.316089699074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45953.316089699074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45953.316089699074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45953.316089699074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45953.316089699074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45953.316089699074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45953.316089699074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45953.316089699074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45953.316089699074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45953.316089699074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45953.316089699074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45953.316089699074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45953.316089699074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45953.316089699074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45953.316089699074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45953.316089699074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45953.316089699074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45953.316089699074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45953.316089699074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45953.316089699074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45953.316089699074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45953.316089699074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45953.316089699074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45953.316089699074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45953.316089699074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45953.316089699074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45953.316089699074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45953.316089699074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45953.316089699074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45953.316089699074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45953.316089699074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45953.316089699074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45953.316089699074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45953.316089699074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45953.316089699074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45953.316089699074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45953.316089699074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45953.316089699074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45953.316089699074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45953.316089699074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45953.316089699074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45953.316089699074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45953.316089699074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45953.316089699074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45953.316089699074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45953.316089699074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45953.316089699074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45953.316089699074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45953.316089699074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45953.316089699074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45953.316089699074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45953.316089699074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45953.316089699074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45953.316089699074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45953.316089699074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45953.316089699074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45953.316089699074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45953.316089699074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45953.316089699074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45953.316089699074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45953.316089699074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45953.316089699074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45953.316089699074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45953.316089699074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45953.316089699074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45953.316089699074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45953.316089699074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45953.316089699074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45953.316089699074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45953.316089699074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45953.316089699074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45953.316089699074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45953.316089699074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45953.316089699074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45953.316089699074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45953.316089699074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45953.316089699074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45953.316089699074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45953.316089699074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45953.316089699074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45953.316089699074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45953.316089699074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45953.316089699074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45953.316089699074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45953.316089699074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45953.316089699074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45953.316089699074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45953.316089699074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45953.316089699074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45953.316089699074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45953.316089699074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45953.316089699074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45953.316089699074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45953.316089699074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45953.316089699074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45953.316089699074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45953.316089699074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45953.316089699074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45953.316089699074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45953.316089699074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45953.316089699074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45953.316089699074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45953.316089699074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45953.316089699074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45953.316089699074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45953.316089699074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45953.316089699074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45953.316089699074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45953.316089699074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45953.316089699074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45953.316089699074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45953.316089699074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45953.316089699074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45953.316089699074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45953.316089699074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45953.316089699074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45953.316089699074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45953.316089699074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45953.316089699074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45953.316089699074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45953.316089699074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45953.316089699074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45953.316089699074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45953.316089699074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45953.316089699074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45953.316089699074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45953.316089699074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45953.316089699074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45953.316089699074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45953.316089699074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45953.316089699074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45953.316089699074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45953.316089699074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45953.316089699074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45953.316089699074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45953.316089699074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45953.316089699074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45953.316089699074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45953.316089699074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45953.316089699074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45953.316089699074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45953.316089699074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45953.316089699074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45953.316089699074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45953.316089699074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45953.316089699074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45953.316089699074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45953.316089699074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45953.316089699074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45953.316089699074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45953.316089699074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45953.316089699074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45953.316089699074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45953.316089699074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45953.316089699074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45953.316089699074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45953.316089699074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45953.316089699074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45953.316089699074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45953.316089699074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45953.316089699074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45953.316089699074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45953.316089699074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45953.316089699074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45953.316089699074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45953.316089699074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45953.316089699074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45953.316089699074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45953.316089699074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45953.316089699074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45953.316089699074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45953.316089699074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45953.316089699074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45953.316089699074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45953.316089699074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45953.316089699074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45953.316089699074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45953.316089699074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45953.316089699074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45953.316089699074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45953.316089699074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45953.316089699074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45953.316089699074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45953.316089699074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45953.316089699074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45953.316089699074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45953.316089699074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45953.316089699074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45953.316089699074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45953.316089699074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45953.316089699074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45953.316089699074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45953.316089699074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45953.316089699074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45953.316089699074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45953.316089699074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45953.316089699074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45953.316089699074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45953.316089699074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45953.316089699074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45953.316089699074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45953.316089699074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45953.316089699074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45953.316089699074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45953.316089699074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45953.316089699074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45953.316089699074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45953.316089699074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45953.316089699074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45953.316089699074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45953.316089699074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45953.316089699074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45953.316089699074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45953.316089699074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45953.316089699074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45953.316089699074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45953.316089699074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45953.316089699074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45953.316089699074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45953.316089699074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45953.316089699074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45953.316089699074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45953.316089699074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45953.316089699074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45953.316089699074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45953.316089699074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45953.316089699074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45953.316089699074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45953.316089699074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45953.316089699074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45953.316089699074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45953.316089699074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45953.316089699074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45953.316089699074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45953.316089699074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45953.316089699074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45953.316089699074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45953.316089699074</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45953.316089699074</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45953.316089699074</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45953.316089699074</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45953.316089699074</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45953.316089699074</v>
      </c>
      <c r="H500" s="161"/>
      <c r="I500" s="160" t="str">
        <f>IFERROR(VLOOKUP(D500,DB!A:F,6,0),"")</f>
        <v/>
      </c>
      <c r="J500" s="160" t="str">
        <f>IFERROR(VLOOKUP(D500,DB!A:G,7,0),"")</f>
        <v/>
      </c>
      <c r="K500" s="160"/>
      <c r="L500" s="160" t="str">
        <f>IFERROR(VLOOKUP(D500,DB!A:I,9,0),"")</f>
        <v/>
      </c>
    </row>
    <row r="501" spans="1:12" ht="15">
      <c r="A501" s="160"/>
      <c r="B501" s="160" t="str">
        <f>IFERROR(VLOOKUP(D501,DB!A:K,11,0),"")</f>
        <v/>
      </c>
      <c r="C501" s="160"/>
      <c r="D501" s="160"/>
      <c r="E501" s="160"/>
      <c r="F501" s="161"/>
      <c r="G501" s="162">
        <f ca="1">IFERROR(NOW()-F501,"")</f>
        <v>45953.316089699074</v>
      </c>
      <c r="H501" s="161"/>
      <c r="I501" s="160" t="str">
        <f>IFERROR(VLOOKUP(D501,DB!A:F,6,0),"")</f>
        <v/>
      </c>
      <c r="J501" s="160" t="str">
        <f>IFERROR(VLOOKUP(D501,DB!A:G,7,0),"")</f>
        <v/>
      </c>
      <c r="K501" s="160"/>
      <c r="L501" s="160"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39111</v>
      </c>
      <c r="B2" s="105" t="str">
        <f>IFERROR(VLOOKUP(D2,DB!A:K,11,0),"")</f>
        <v>R6</v>
      </c>
      <c r="C2" s="107">
        <v>1</v>
      </c>
      <c r="D2" s="105" t="s">
        <v>37417</v>
      </c>
      <c r="E2" s="108" t="s">
        <v>38998</v>
      </c>
      <c r="F2" s="109">
        <v>45953.122731481482</v>
      </c>
      <c r="G2" s="78">
        <f ca="1">IFERROR(NOW()-F2,"-")</f>
        <v>0.19335821759159444</v>
      </c>
      <c r="H2" s="109">
        <v>45953.122696759259</v>
      </c>
      <c r="I2" s="105" t="str">
        <f>IFERROR(VLOOKUP(D2,DB!A:F,6,0),"")</f>
        <v>Generator-SG</v>
      </c>
      <c r="J2" s="104" t="str">
        <f>IFERROR(VLOOKUP(D2,DB!A:G,7,0),"")</f>
        <v>Vandalized</v>
      </c>
      <c r="K2" s="110" t="s">
        <v>39112</v>
      </c>
      <c r="L2" s="111" t="str">
        <f>IFERROR(VLOOKUP(D2,DB!A:I,9,0),"")</f>
        <v>Latis</v>
      </c>
    </row>
    <row r="3" spans="1:16383" ht="31.5" customHeight="1">
      <c r="A3" s="106"/>
      <c r="B3" s="105" t="str">
        <f>IFERROR(VLOOKUP(D3,DB!A:K,11,0),"")</f>
        <v/>
      </c>
      <c r="C3" s="107"/>
      <c r="D3" s="105"/>
      <c r="E3" s="108"/>
      <c r="F3" s="109"/>
      <c r="G3" s="78">
        <f ca="1">IFERROR(NOW()-F3,"-")</f>
        <v>45953.316089699074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45953.316089699074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45953.316089699074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45953.316089699074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45953.316089699074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45953.316089699074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45953.316089699074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45953.316089699074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45953.316089699074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45953.316089699074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45953.316089699074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45953.316089699074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45953.316089699074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45953.316089699074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45953.316089699074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45953.316089699074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45953.316089699074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45953.316089699074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45953.316089699074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45953.316089699074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45953.316089699074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45953.316089699074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45953.316089699074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45953.316089699074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45953.316089699074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45953.316089699074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45953.316089699074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45953.316089699074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45953.316089699074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45953.316089699074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45953.316089699074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45953.316089699074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45953.316089699074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45953.316089699074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45953.316089699074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45953.316089699074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45953.316089699074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45953.316089699074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45953.316089699074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45953.316089699074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45953.316089699074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45953.316089699074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45953.316089699074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45953.316089699074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45953.316089699074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45953.316089699074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45953.316089699074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45953.316089699074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45953.316089699074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45953.316089699074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45953.316089699074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45953.316089699074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45953.316089699074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45953.316089699074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45953.316089699074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45953.316089699074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45953.316089699074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45953.316089699074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45953.316089699074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45953.316089699074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45953.316089699074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45953.316089699074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45953.316089699074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45953.316089699074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45953.316089699074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45953.316089699074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45953.316089699074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45953.316089699074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45953.316089699074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45953.316089699074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45953.316089699074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45953.316089699074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45953.316089699074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45953.316089699074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45953.316089699074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45953.316089699074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45953.316089699074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45953.316089699074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45953.316089699074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45953.316089699074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45953.316089699074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45953.316089699074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45953.316089699074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45953.316089699074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45953.316089699074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45953.316089699074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45953.316089699074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45953.316089699074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45953.316089699074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45953.316089699074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45953.316089699074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45953.316089699074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45953.316089699074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45953.316089699074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45953.316089699074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45953.316089699074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45953.316089699074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45953.316089699074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45953.316089699074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45953.316089699074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45953.316089699074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45953.316089699074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45953.316089699074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45953.316089699074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45953.316089699074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45953.316089699074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45953.316089699074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45953.316089699074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45953.316089699074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45953.316089699074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45953.316089699074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45953.316089699074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45953.316089699074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45953.316089699074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45953.316089699074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45953.316089699074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45953.316089699074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45953.316089699074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45953.316089699074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45953.316089699074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45953.316089699074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45953.316089699074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45953.316089699074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45953.316089699074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45953.316089699074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45953.316089699074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45953.316089699074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45953.316089699074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45953.316089699074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45953.316089699074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45953.316089699074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45953.316089699074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45953.316089699074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45953.316089699074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45953.316089699074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45953.316089699074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45953.316089699074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45953.316089699074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45953.316089699074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45953.316089699074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45953.316089699074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45953.316089699074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45953.316089699074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45953.316089699074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45953.316089699074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45953.316089699074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45953.316089699074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45953.316089699074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45953.316089699074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45953.316089699074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45953.316089699074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45953.316089699074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45953.316089699074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45953.316089699074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45953.316089699074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45953.316089699074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45953.316089699074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45953.316089699074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45953.316089699074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45953.316089699074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45953.316089699074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45953.316089699074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45953.316089699074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45953.316089699074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45953.316089699074</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2025-10-23T04:35:22Z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