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12" documentId="13_ncr:1_{F6CB121F-512D-4AA6-A0C1-0FB36C537598}" xr6:coauthVersionLast="47" xr6:coauthVersionMax="47" xr10:uidLastSave="{D36626DC-543C-4F84-B628-1ED2D42247C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J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<sst xmlns="http://schemas.openxmlformats.org/spreadsheetml/2006/main" count="178585" uniqueCount="39077">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</sst>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276.89535949074343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-4.531180555204628E-2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45939.84378541667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45939.84378541667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45939.84378541667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45939.84378541667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45939.84378541667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45939.84378541667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45939.84378541667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45939.84378541667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45939.84378541667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45939.84378541667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45939.84378541667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45939.84378541667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45939.84378541667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45939.84378541667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45939.84378541667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45939.84378541667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45939.84378541667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45939.84378541667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45939.84378541667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45939.84378541667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45939.84378541667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45939.84378541667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45939.84378541667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45939.84378541667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45939.84378541667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45939.84378541667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45939.84378541667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45939.84378541667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45939.84378541667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45939.84378541667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45939.84378541667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45939.84378541667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45939.84378541667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45939.84378541667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45939.84378541667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45939.84378541667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45939.84378541667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45939.84378541667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45939.84378541667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45939.84378541667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45939.84378541667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45939.84378541667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45939.84378541667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45939.84378541667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45939.84378541667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45939.84378541667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45939.84378541667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45939.84378541667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45939.84378541667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45939.84378541667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45939.84378541667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45939.84378541667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45939.84378541667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45939.84378541667</v>
      </c>
      <c r="H57" s="144"/>
      <c r="I57" s="142" t="str">
        <f>IFERROR(VLOOKUP(D57,DB!A:F,6,0),"")</f>
        <v/>
      </c>
      <c r="J57" s="65" t="str">
        <f>IFERROR(VLOOKUP(D57,DB!A:G,7,0),"")</f>
        <v/>
      </c>
      <c r="K57" s="146"/>
      <c r="L57" s="147" t="str">
        <f>IFERROR(VLOOKUP(D57,DB!A:I,9,0),"")</f>
        <v/>
      </c>
      <c r="M57" s="70"/>
      <c r="N57" s="70"/>
      <c r="O57" s="70"/>
    </row>
  </sheetData>
  <customSheetViews>
    <customSheetView guid="{F6042A99-DD27-4453-835D-0834D95730CC}" filter="1" showAutoFilter="1">
      <pageMargins left="0" right="0" top="0" bottom="0" header="0" footer="0"/>
      <autoFilter ref="B1:M1" xr:uid="{8004E3B0-D14B-4E1C-8946-AE5DF72DB222}"/>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133.11670208333817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114.8439474537081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-0.20283495369949378</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45939.84378541667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45939.84378541667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45939.84378541667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45939.84378541667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45939.84378541667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45939.84378541667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45939.84378541667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45939.84378541667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45939.84378541667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45939.84378541667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45939.84378541667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45939.84378541667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45939.84378541667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45939.84378541667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45939.84378541667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45939.84378541667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45939.84378541667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45939.84378541667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45939.84378541667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45939.84378541667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45939.84378541667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45939.84378541667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45939.84378541667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45939.84378541667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45939.84378541667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45939.84378541667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45939.84378541667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45939.84378541667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45939.84378541667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45939.84378541667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45939.84378541667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45939.84378541667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45939.84378541667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45939.84378541667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45939.84378541667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45939.84378541667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45939.84378541667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45939.84378541667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45939.84378541667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45939.84378541667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45939.84378541667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45939.84378541667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45939.84378541667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45939.84378541667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45939.84378541667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45939.84378541667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45939.84378541667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45939.84378541667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45939.84378541667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45939.84378541667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45939.84378541667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45939.84378541667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45939.84378541667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45939.84378541667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45939.84378541667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45939.84378541667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45939.84378541667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45939.84378541667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45939.84378541667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45939.84378541667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45939.84378541667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45939.84378541667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45939.84378541667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45939.84378541667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45939.84378541667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45939.84378541667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45939.84378541667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45939.84378541667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45939.84378541667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45939.84378541667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45939.84378541667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45939.84378541667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45939.84378541667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45939.84378541667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45939.84378541667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45939.84378541667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45939.84378541667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45939.84378541667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45939.84378541667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45939.84378541667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45939.84378541667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45939.84378541667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45939.84378541667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45939.84378541667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45939.84378541667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45939.84378541667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45939.84378541667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45939.84378541667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45939.84378541667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45939.84378541667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45939.84378541667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45939.84378541667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45939.84378541667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45939.84378541667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45939.84378541667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45939.84378541667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45939.84378541667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45939.84378541667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45939.84378541667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45939.84378541667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45939.84378541667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45939.84378541667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45939.84378541667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45939.84378541667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45939.84378541667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45939.84378541667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45939.84378541667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45939.84378541667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45939.84378541667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45939.84378541667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45939.84378541667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45939.84378541667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45939.84378541667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45939.84378541667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45939.84378541667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45939.84378541667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45939.84378541667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45939.84378541667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45939.84378541667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45939.84378541667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45939.84378541667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45939.84378541667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45939.84378541667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45939.84378541667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45939.84378541667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45939.84378541667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45939.84378541667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45939.84378541667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45939.84378541667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45939.84378541667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45939.84378541667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45939.84378541667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45939.84378541667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45939.84378541667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45939.84378541667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45939.84378541667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45939.84378541667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45939.84378541667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45939.84378541667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45939.84378541667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45939.84378541667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45939.84378541667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45939.84378541667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45939.84378541667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45939.84378541667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45939.84378541667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45939.84378541667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45939.84378541667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45939.84378541667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45939.84378541667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45939.84378541667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45939.84378541667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45939.84378541667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45939.84378541667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45939.84378541667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45939.84378541667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45939.84378541667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45939.84378541667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45939.84378541667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45939.84378541667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45939.84378541667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45939.84378541667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45939.84378541667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45939.84378541667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45939.84378541667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45939.84378541667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45939.84378541667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45939.84378541667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45939.84378541667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45939.84378541667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45939.84378541667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45939.84378541667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45939.84378541667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45939.84378541667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45939.84378541667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45939.84378541667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45939.84378541667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45939.84378541667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45939.84378541667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45939.84378541667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45939.84378541667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45939.84378541667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45939.84378541667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45939.84378541667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45939.84378541667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45939.84378541667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45939.84378541667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45939.84378541667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45939.84378541667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45939.84378541667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45939.84378541667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45939.84378541667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45939.84378541667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45939.84378541667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45939.84378541667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45939.84378541667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45939.84378541667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45939.84378541667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45939.84378541667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45939.84378541667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45939.84378541667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45939.84378541667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45939.84378541667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45939.84378541667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45939.84378541667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45939.84378541667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45939.84378541667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45939.84378541667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45939.84378541667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45939.84378541667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45939.84378541667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45939.84378541667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45939.84378541667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45939.84378541667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45939.84378541667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45939.84378541667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45939.84378541667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45939.84378541667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45939.84378541667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45939.84378541667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45939.84378541667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45939.84378541667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45939.84378541667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45939.84378541667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45939.84378541667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45939.84378541667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45939.84378541667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45939.84378541667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45939.84378541667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45939.84378541667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45939.84378541667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45939.84378541667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45939.84378541667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45939.84378541667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45939.84378541667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45939.84378541667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45939.84378541667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45939.84378541667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45939.84378541667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45939.84378541667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45939.84378541667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45939.84378541667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45939.84378541667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45939.84378541667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45939.84378541667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45939.84378541667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45939.84378541667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45939.84378541667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45939.84378541667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45939.84378541667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45939.84378541667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45939.84378541667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45939.84378541667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45939.84378541667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45939.84378541667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45939.84378541667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45939.84378541667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45939.84378541667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45939.84378541667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45939.84378541667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45939.84378541667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45939.84378541667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45939.84378541667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45939.84378541667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45939.84378541667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45939.84378541667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45939.84378541667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45939.84378541667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45939.84378541667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45939.84378541667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45939.84378541667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45939.84378541667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45939.84378541667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45939.84378541667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45939.84378541667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45939.84378541667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45939.84378541667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45939.84378541667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45939.84378541667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45939.84378541667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45939.84378541667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45939.84378541667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45939.84378541667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45939.84378541667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45939.84378541667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45939.84378541667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45939.84378541667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45939.84378541667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45939.84378541667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45939.84378541667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45939.84378541667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45939.84378541667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45939.84378541667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45939.84378541667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45939.84378541667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45939.84378541667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45939.84378541667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45939.84378541667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45939.84378541667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45939.84378541667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45939.84378541667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45939.84378541667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45939.84378541667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45939.84378541667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45939.84378541667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45939.84378541667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45939.84378541667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45939.84378541667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45939.84378541667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45939.84378541667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45939.84378541667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45939.84378541667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45939.84378541667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45939.84378541667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45939.84378541667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45939.84378541667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45939.84378541667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45939.84378541667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45939.84378541667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45939.84378541667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45939.84378541667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45939.84378541667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45939.84378541667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45939.84378541667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45939.84378541667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45939.84378541667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45939.84378541667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45939.84378541667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45939.84378541667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45939.84378541667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45939.84378541667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45939.84378541667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45939.84378541667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45939.84378541667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45939.84378541667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45939.84378541667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45939.84378541667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45939.84378541667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45939.84378541667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45939.84378541667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45939.84378541667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45939.84378541667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45939.84378541667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45939.84378541667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45939.84378541667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45939.84378541667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45939.84378541667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45939.84378541667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45939.84378541667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45939.84378541667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45939.84378541667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45939.84378541667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45939.84378541667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45939.84378541667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45939.84378541667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45939.84378541667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45939.84378541667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45939.84378541667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45939.84378541667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45939.84378541667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45939.84378541667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45939.84378541667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45939.84378541667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45939.84378541667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45939.84378541667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45939.84378541667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45939.84378541667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45939.84378541667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45939.84378541667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45939.84378541667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45939.84378541667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45939.84378541667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45939.84378541667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45939.84378541667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45939.84378541667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45939.84378541667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45939.84378541667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45939.84378541667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45939.84378541667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45939.84378541667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45939.84378541667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45939.84378541667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45939.84378541667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45939.84378541667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45939.84378541667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45939.84378541667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45939.84378541667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45939.84378541667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45939.84378541667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45939.84378541667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45939.84378541667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45939.84378541667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45939.84378541667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45939.84378541667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45939.84378541667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45939.84378541667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45939.84378541667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45939.84378541667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45939.84378541667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45939.84378541667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45939.84378541667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45939.84378541667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45939.84378541667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45939.84378541667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45939.84378541667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45939.84378541667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45939.84378541667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45939.84378541667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45939.84378541667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45939.84378541667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45939.84378541667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45939.84378541667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45939.84378541667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45939.84378541667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45939.84378541667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45939.84378541667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45939.84378541667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45939.84378541667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45939.84378541667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45939.84378541667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45939.84378541667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45939.84378541667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45939.84378541667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45939.84378541667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45939.84378541667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45939.84378541667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45939.84378541667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45939.84378541667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45939.84378541667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45939.84378541667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45939.84378541667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45939.84378541667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45939.84378541667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45939.84378541667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45939.84378541667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45939.84378541667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45939.84378541667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45939.84378541667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45939.84378541667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45939.84378541667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45939.84378541667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45939.84378541667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45939.84378541667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45939.84378541667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45939.84378541667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45939.84378541667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45939.84378541667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45939.84378541667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45939.84378541667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45939.84378541667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45939.84378541667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45939.84378541667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45939.84378541667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45939.84378541667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45939.84378541667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45939.84378541667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45939.84378541667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45939.84378541667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45939.84378541667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45939.84378541667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45939.84378541667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45939.84378541667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45939.84378541667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45939.84378541667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45939.84378541667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45939.84378541667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45939.84378541667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45939.84378541667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45939.84378541667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45939.84378541667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45939.84378541667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45939.84378541667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45939.84378541667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45939.84378541667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45939.84378541667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45939.84378541667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45939.84378541667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45939.84378541667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45939.84378541667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45939.84378541667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45939.84378541667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45939.84378541667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45939.84378541667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45939.84378541667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45939.84378541667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45939.84378541667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45939.84378541667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45939.84378541667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45939.84378541667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45939.84378541667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45939.84378541667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45939.84378541667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45939.84378541667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45939.84378541667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45939.84378541667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45939.84378541667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45939.84378541667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45939.84378541667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45939.84378541667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45939.84378541667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45939.84378541667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45939.84378541667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45939.84378541667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45939.84378541667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45939.84378541667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45939.84378541667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45939.84378541667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45939.84378541667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45939.84378541667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45939.84378541667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45939.84378541667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45939.84378541667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45939.84378541667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45939.84378541667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45939.84378541667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45939.84378541667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45939.84378541667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45939.84378541667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45939.84378541667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45939.84378541667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45939.84378541667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45939.84378541667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45939.84378541667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45939.84378541667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45939.84378541667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45939.84378541667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45939.84378541667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45939.84378541667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45939.84378541667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45939.84378541667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45939.84378541667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45939.84378541667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45939.84378541667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45939.84378541667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45939.84378541667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45939.84378541667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45939.84378541667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45939.84378541667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45939.84378541667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45939.84378541667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45939.84378541667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45939.84378541667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45939.84378541667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45939.84378541667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45939.84378541667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45939.84378541667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45939.84378541667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45939.84378541667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45939.84378541667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45939.84378541667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45939.84378541667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45939.84378541667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45939.84378541667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45939.84378541667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45939.84378541667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45939.84378541667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45939.84378541667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45939.84378541667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45939.84378541667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45939.84378541667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45939.84378541667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45939.84378541667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45939.84378541667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45939.84378541667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45939.84378541667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45939.84378541667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45939.84378541667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45939.84378541667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45939.84378541667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45939.84378541667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45939.84378541667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45939.84378541667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45939.84378541667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45939.84378541667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45939.84378541667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45939.84378541667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45939.84378541667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45939.84378541667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45939.84378541667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45939.84378541667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45939.84378541667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45939.84378541667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45939.84378541667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45939.84378541667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45939.84378541667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45939.84378541667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45939.84378541667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45939.84378541667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45939.84378541667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45939.84378541667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45939.84378541667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45939.84378541667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45939.84378541667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45939.84378541667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45939.84378541667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45939.84378541667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45939.84378541667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45939.84378541667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45939.84378541667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45939.84378541667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45939.84378541667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45939.84378541667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45939.84378541667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45939.84378541667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45939.84378541667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45939.84378541667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45939.84378541667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45939.84378541667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45939.84378541667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45939.84378541667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45939.84378541667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45939.84378541667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45939.84378541667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45939.84378541667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45939.84378541667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45939.84378541667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45939.84378541667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45939.84378541667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45939.84378541667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45939.84378541667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45939.84378541667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45939.84378541667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45939.84378541667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45939.84378541667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45939.84378541667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45939.84378541667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45939.84378541667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45939.84378541667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45939.84378541667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45939.84378541667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45939.84378541667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45939.84378541667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45939.84378541667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45939.84378541667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45939.84378541667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45939.84378541667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45939.84378541667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45939.84378541667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45939.84378541667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45939.84378541667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45939.84378541667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45939.84378541667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45939.84378541667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45939.84378541667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45939.84378541667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45939.84378541667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45939.84378541667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45939.84378541667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45939.84378541667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45939.84378541667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45939.84378541667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45939.84378541667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45939.84378541667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45939.84378541667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45939.84378541667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45939.84378541667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45939.84378541667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45939.84378541667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45939.84378541667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45939.84378541667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45939.84378541667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45939.84378541667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45939.84378541667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45939.84378541667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45939.84378541667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45939.84378541667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45939.84378541667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45939.84378541667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45939.84378541667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45939.84378541667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45939.84378541667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45939.84378541667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45939.84378541667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45939.84378541667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45939.84378541667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45939.84378541667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45939.84378541667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45939.84378541667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45939.84378541667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45939.84378541667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45939.84378541667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45939.84378541667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45939.84378541667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45939.84378541667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45939.84378541667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45939.84378541667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45939.84378541667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45939.84378541667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45939.84378541667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45939.84378541667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45939.84378541667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45939.84378541667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45939.84378541667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45939.84378541667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45939.84378541667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45939.84378541667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45939.84378541667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45939.84378541667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45939.84378541667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45939.84378541667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45939.84378541667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45939.84378541667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45939.84378541667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45939.84378541667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45939.84378541667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45939.84378541667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45939.84378541667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45939.84378541667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45939.84378541667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45939.84378541667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45939.84378541667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45939.84378541667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45939.84378541667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45939.84378541667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45939.84378541667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45939.84378541667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45939.84378541667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45939.84378541667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45939.84378541667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45939.84378541667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45939.84378541667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45939.84378541667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45939.84378541667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45939.84378541667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45939.84378541667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45939.84378541667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45939.84378541667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45939.84378541667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45939.84378541667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45939.84378541667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45939.843785648147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45939.843785648147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45939.843785648147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45939.843785648147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45939.843785648147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45939.843785648147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45939.843785648147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45939.843785648147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45939.843785648147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45939.843785648147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45939.843785648147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45939.843785648147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45939.843785648147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45939.843785648147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45939.843785648147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45939.843785648147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45939.843785648147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45939.843785648147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45939.843785648147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45939.843785648147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45939.843785648147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45939.843785648147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45939.843785648147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45939.843785648147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45939.843785648147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45939.843785648147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45939.843785648147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45939.843785648147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45939.843785648147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45939.843785648147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45939.843785648147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45939.843785648147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45939.843785648147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45939.843785648147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45939.843785648147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45939.843785648147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45939.843785648147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45939.843785648147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45939.843785648147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45939.843785648147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45939.843785648147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45939.843785648147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45939.843785648147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45939.843785648147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45939.843785648147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45939.843785648147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45939.843785648147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45939.843785648147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45939.843785648147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45939.843785648147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45939.843785648147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45939.843785648147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45939.843785648147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45939.843785648147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45939.843785648147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45939.843785648147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45939.843785648147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45939.843785648147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45939.843785648147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45939.843785648147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45939.843785648147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45939.843785648147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45939.843785648147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45939.843785648147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45939.843785648147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45939.843785648147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45939.843785648147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45939.843785648147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45939.843785648147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45939.843785648147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45939.843785648147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45939.843785648147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45939.843785648147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45939.843785648147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45939.843785648147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45939.843785648147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45939.843785648147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45939.843785648147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45939.843785648147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45939.843785648147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45939.843785648147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45939.843785648147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45939.843785648147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45939.843785648147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45939.843785648147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45939.843785648147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45939.843785648147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45939.843785648147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45939.843785648147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45939.843785648147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45939.843785648147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45939.843785648147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45939.843785648147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45939.843785648147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45939.843785648147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45939.843785648147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45939.843785648147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45939.843785648147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45939.843785648147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45939.843785648147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45939.843785648147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45939.843785648147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45939.843785648147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45939.843785648147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45939.843785648147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45939.843785648147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45939.843785648147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45939.843785648147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45939.843785648147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45939.843785648147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45939.843785648147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45939.843785648147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45939.843785648147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45939.843785648147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45939.843785648147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45939.843785648147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45939.843785648147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45939.843785648147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45939.843785648147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45939.843785648147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45939.843785648147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45939.843785648147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45939.843785648147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45939.843785648147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45939.843785648147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45939.843785648147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45939.843785648147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45939.843785648147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45939.843785648147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45939.843785648147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45939.843785648147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45939.843785648147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45939.843785648147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45939.843785648147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45939.843785648147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45939.843785648147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45939.843785648147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45939.843785648147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45939.843785648147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45939.843785648147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45939.843785648147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45939.843785648147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45939.843785648147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45939.843785648147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45939.843785648147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45939.843785648147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45939.843785648147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45939.843785648147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45939.843785648147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45939.843785648147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45939.843785648147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45939.843785648147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45939.843785648147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45939.843785648147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45939.843785648147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45939.843785648147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45939.843785648147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45939.843785648147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45939.843785648147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45939.843785648147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45939.843785648147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45939.843785648147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45939.843785648147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45939.843785648147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45939.843785648147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45939.843785648147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45939.843785648147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45939.843785648147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45939.843785648147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45939.843785648147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45939.843785648147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45939.843785648147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45939.843785648147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45939.843785648147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45939.843785648147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45939.843785648147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45939.843785648147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45939.843785648147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45939.843785648147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45939.843785648147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45939.843785648147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45939.843785648147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45939.843785648147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45939.843785648147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45939.843785648147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45939.843785648147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45939.843785648147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45939.843785648147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45939.843785648147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45939.843785648147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45939.843785648147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45939.843785648147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45939.843785648147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45939.843785648147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45939.843785648147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45939.843785648147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45939.843785648147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45939.843785648147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45939.843785648147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45939.843785648147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45939.843785648147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45939.843785648147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45939.843785648147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45939.843785648147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45939.843785648147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45939.843785648147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45939.843785648147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45939.843785648147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45939.843785648147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45939.843785648147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45939.843785648147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45939.843785648147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45939.843785648147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45939.843785648147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45939.843785648147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45939.843785648147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45939.843785648147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45939.843785648147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45939.843785648147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45939.843785648147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45939.843785648147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45939.843785648147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45939.843785648147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45939.843785648147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45939.843785648147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45939.843785648147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45939.843785648147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45939.843785648147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45939.843785648147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45939.843785648147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45939.843785648147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45939.843785648147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45939.843785648147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45939.843785648147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45939.843785648147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45939.843785648147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45939.843785648147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45939.843785648147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45939.843785648147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45939.843785648147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45939.843785648147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45939.843785648147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45939.843785648147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45939.843785648147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45939.843785648147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45939.843785648147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45939.843785648147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45939.843785648147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45939.843785648147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45939.843785648147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45939.843785648147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45939.843785648147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45939.843785648147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45939.843785648147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45939.843785648147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45939.843785648147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45939.843785648147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45939.843785648147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45939.843785648147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45939.843785648147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45939.843785648147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45939.843785648147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45939.843785648147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45939.843785648147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45939.843785648147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45939.843785648147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45939.843785648147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45939.843785648147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45939.843785648147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45939.843785648147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45939.843785648147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45939.843785648147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45939.843785648147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45939.843785648147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45939.843785648147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45939.843785648147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45939.843785648147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45939.843785648147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45939.843785648147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45939.843785648147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45939.843785648147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45939.843785648147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45939.843785648147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45939.843785648147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45939.843785648147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45939.843785648147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45939.843785648147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45939.843785648147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45939.843785648147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45939.843785648147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45939.843785648147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45939.843785648147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45939.843785648147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45939.843785648147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45939.843785648147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45939.843785648147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45939.843785648147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45939.843785648147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45939.843785648147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45939.843785648147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45939.843785648147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45939.843785648147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45939.843785648147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45939.843785648147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45939.843785648147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45939.843785648147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45939.843785648147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45939.843785648147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45939.843785648147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45939.843785648147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45939.843785648147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45939.843785648147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45939.843785648147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45939.843785648147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45939.843785648147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45939.843785648147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45939.843785648147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45939.843785648147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45939.843785648147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45939.843785648147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45939.843785648147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45939.843785648147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45939.843785648147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45939.843785648147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45939.843785648147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45939.843785648147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45939.843785648147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45939.843785648147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45939.843785648147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45939.843785648147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45939.843785648147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45939.843785648147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45939.843785648147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45939.843785648147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45939.843785648147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45939.843785648147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45939.843785648147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45939.843785648147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45939.843785648147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45939.843785648147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45939.843785648147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45939.843785648147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45939.843785648147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45939.843785648147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45939.843785648147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45939.843785648147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45939.843785648147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45939.843785648147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45939.843785648147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45939.843785648147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45939.843785648147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45939.843785648147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45939.843785648147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45939.843785648147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45939.843785648147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45939.843785648147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45939.843785648147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45939.843785648147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45939.843785648147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45939.843785648147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45939.843785648147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45939.843785648147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45939.843785648147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45939.843785648147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45939.843785648147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45939.843785648147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45939.843785648147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45939.843785648147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45939.843785648147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45939.843785648147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45939.843785648147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45939.843785648147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45939.843785648147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45939.843785648147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45939.843785648147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45939.843785648147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45939.843785648147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45939.843785648147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45939.843785648147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45939.843785648147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45939.843785648147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45939.843785648147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45939.843785648147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45939.843785648147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45939.843785648147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45939.843785648147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45939.843785648147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45939.843785648147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45939.843785648147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45939.843785648147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45939.843785648147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45939.843785648147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45939.843785648147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45939.843785648147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45939.843785648147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45939.843785648147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45939.843785648147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45939.843785648147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45939.843785648147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45939.843785648147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45939.843785648147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45939.843785648147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45939.843785648147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45939.843785648147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45939.843785648147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45939.843785648147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45939.843785648147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45939.843785648147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45939.843785648147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45939.843785648147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45939.843785648147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45939.843785648147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45939.843785648147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45939.843785648147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45939.843785648147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45939.843785648147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45939.843785648147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45939.843785648147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45939.843785648147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45939.843785648147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45939.843785648147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45939.843785648147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45939.843785648147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45939.843785648147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45939.843785648147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45939.843785648147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45939.843785648147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45939.843785648147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45939.843785648147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45939.843785648147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45939.843785648147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45939.843785648147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45939.843785648147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45939.843785648147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45939.843785648147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45939.843785648147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45939.843785648147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45939.843785648147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45939.843785648147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45939.843785648147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45939.843785648147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45939.843785648147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45939.843785648147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45939.843785648147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45939.843785648147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45939.843785648147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45939.843785648147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45939.843785648147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45939.843785648147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45939.843785648147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45939.843785648147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45939.843785648147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45939.843785648147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45939.843785648147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45939.843785648147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45939.843785648147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45939.843785648147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45939.843785648147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45939.843785648147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45939.843785648147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45939.843785648147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45939.843785648147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45939.843785648147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45939.843785648147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45939.843785648147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45939.843785648147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45939.843785648147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45939.843785648147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45939.843785648147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45939.843785648147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45939.843785648147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45939.843785648147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45939.843785648147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45939.843785648147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45939.843785648147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45939.843785648147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45939.843785648147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45939.843785648147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45939.843785648147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45939.843785648147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45939.843785648147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45939.843785648147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45939.843785648147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45939.843785648147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45939.843785648147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45939.843785648147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45939.843785648147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45939.843785648147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45939.843785648147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45939.843785648147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45939.843785648147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45939.843785648147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45939.843785648147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45939.843785648147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45939.843785648147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45939.843785648147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45939.843785648147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45939.843785648147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45939.843785648147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45939.843785648147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45939.843785648147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45939.843785648147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45939.843785648147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45939.843785648147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45939.843785648147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45939.843785648147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45939.843785648147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45939.843785648147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45939.843785648147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45939.843785648147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45939.843785648147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45939.843785648147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45939.843785648147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45939.843785648147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45939.843785648147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45939.843785648147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45939.843785648147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45939.843785648147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45939.843785648147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45939.843785648147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45939.843785648147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45939.843785648147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45939.843785648147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45939.843785648147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45939.843785648147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45939.843785648147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45939.843785648147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45939.843785648147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45939.843785648147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45939.843785648147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45939.843785648147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45939.843785648147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45939.843785648147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45939.843785648147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45939.843785648147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45939.843785648147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45939.843785648147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45939.843785648147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45939.843785648147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45939.843785648147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45939.843785648147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45939.843785648147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45939.843785648147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45939.843785648147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45939.843785648147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45939.843785648147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45939.843785648147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45939.843785648147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45939.843785648147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45939.843785648147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45939.843785648147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45939.843785648147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45939.843785648147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45939.843785648147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45939.843785648147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45939.843785648147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45939.843785648147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45939.843785648147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45939.843785648147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45939.843785648147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45939.843785648147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45939.843785648147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45939.843785648147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45939.843785648147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45939.843785648147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45939.843785648147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45939.843785648147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45939.843785648147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45939.843785648147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45939.843785648147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45939.843785648147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45939.843785648147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45939.843785648147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45939.843785648147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45939.843785648147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45939.843785648147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45939.843785648147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45939.843785648147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45939.843785648147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45939.843785648147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45939.843785648147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45939.843785648147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45939.843785648147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45939.843785648147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45939.843785648147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45939.843785648147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45939.843785648147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45939.843785648147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45939.843785648147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45939.843785648147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45939.843785648147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45939.843785648147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45939.843785648147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45939.843785648147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45939.843785648147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45939.843785648147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45939.843785648147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45939.843785648147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45939.843785648147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45939.843785648147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45939.843785648147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45939.843785648147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45939.843785648147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45939.843785648147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45939.843785648147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45939.843785648147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45939.843785648147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45939.843785648147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45939.843785648147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45939.843785648147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45939.843785648147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45939.843785648147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45939.843785648147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45939.843785648147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45939.843785648147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45939.843785648147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45939.843785648147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45939.843785648147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45939.843785648147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45939.843785648147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45939.843785648147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45939.843785648147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45939.843785648147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45939.843785648147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45939.843785648147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45939.843785648147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45939.843785648147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45939.843785648147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45939.843785648147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45939.843785648147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45939.843785648147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45939.843785648147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45939.843785648147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45939.843785648147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45939.843785648147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45939.843785648147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45939.843785648147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45939.843785648147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45939.843785648147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45939.843785648147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45939.843785648147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45939.843785648147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236.36306782407337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0.28654004629788687</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t="s">
        <v>39060</v>
      </c>
      <c r="E4" s="104"/>
      <c r="F4" s="131"/>
      <c r="G4" s="132">
        <f ca="1">IFERROR(NOW()-F4,"")</f>
        <v>45939.84378541667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45939.84378541667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45939.84378541667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45939.84378541667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45939.84378541667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45939.84378541667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45939.84378541667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45939.84378541667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45939.84378541667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45939.84378541667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45939.84378541667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45939.84378541667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45939.84378541667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45939.84378541667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45939.84378541667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45939.84378541667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45939.84378541667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45939.84378541667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45939.84378541667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45939.84378541667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45939.84378541667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45939.84378541667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45939.84378541667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45939.84378541667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45939.84378541667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45939.84378541667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45939.84378541667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45939.84378541667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45939.84378541667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45939.84378541667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45939.84378541667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45939.84378541667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45939.84378541667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45939.84378541667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45939.84378541667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45939.84378541667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45939.84378541667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45939.84378541667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45939.84378541667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45939.84378541667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45939.84378541667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45939.84378541667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45939.84378541667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45939.84378541667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45939.84378541667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45939.84378541667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45939.84378541667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45939.84378541667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45939.84378541667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45939.84378541667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45939.84378541667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45939.84378541667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45939.84378541667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45939.84378541667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45939.84378541667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45939.84378541667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45939.84378541667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45939.84378541667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45939.84378541667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45939.84378541667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45939.84378541667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45939.84378541667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45939.84378541667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45939.84378541667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45939.84378541667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45939.84378541667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45939.84378541667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45939.84378541667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45939.84378541667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45939.84378541667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45939.84378541667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45939.84378541667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45939.84378541667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45939.84378541667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45939.84378541667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45939.84378541667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45939.84378541667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45939.84378541667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45939.84378541667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45939.84378541667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45939.84378541667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45939.84378541667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45939.84378541667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45939.84378541667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45939.84378541667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45939.84378541667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45939.84378541667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45939.84378541667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45939.84378541667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45939.84378541667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45939.84378541667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45939.84378541667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45939.84378541667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45939.84378541667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45939.84378541667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45939.84378541667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45939.84378541667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45939.84378541667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45939.84378541667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45939.84378541667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45939.84378541667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45939.84378541667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45939.84378541667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45939.84378541667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45939.84378541667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45939.84378541667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45939.84378541667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45939.84378541667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45939.84378541667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45939.84378541667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45939.84378541667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45939.84378541667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45939.84378541667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45939.84378541667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45939.84378541667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45939.84378541667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45939.84378541667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45939.84378541667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45939.84378541667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45939.84378541667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45939.84378541667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45939.84378541667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45939.84378541667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45939.84378541667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45939.84378541667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45939.84378541667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45939.84378541667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45939.84378541667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45939.84378541667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45939.84378541667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45939.84378541667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45939.84378541667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45939.84378541667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45939.84378541667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45939.84378541667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45939.84378541667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45939.84378541667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45939.84378541667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45939.84378541667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45939.84378541667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45939.84378541667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45939.84378541667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45939.84378541667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45939.84378541667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45939.84378541667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45939.84378541667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45939.84378541667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45939.84378541667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45939.84378541667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45939.84378541667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45939.84378541667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45939.84378541667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45939.84378541667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45939.84378541667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45939.84378541667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45939.84378541667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45939.84378541667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45939.84378541667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45939.84378541667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45939.84378541667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45939.84378541667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45939.84378541667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45939.84378541667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45939.84378541667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45939.84378541667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45939.84378541667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45939.84378541667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45939.84378541667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45939.84378541667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45939.84378541667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45939.84378541667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45939.84378541667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45939.84378541667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45939.84378541667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45939.84378541667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45939.84378541667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45939.84378541667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45939.84378541667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45939.84378541667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45939.84378541667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45939.84378541667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45939.84378541667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45939.84378541667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45939.84378541667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45939.84378541667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45939.84378541667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45939.84378541667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45939.84378541667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45939.84378541667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45939.84378541667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45939.84378541667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45939.84378541667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45939.84378541667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45939.84378541667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45939.84378541667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45939.84378541667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45939.84378541667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45939.84378541667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45939.84378541667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45939.84378541667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45939.84378541667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45939.84378541667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45939.84378541667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45939.84378541667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45939.84378541667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45939.84378541667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45939.84378541667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45939.84378541667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45939.84378541667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45939.84378541667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45939.84378541667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45939.84378541667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45939.84378541667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45939.84378541667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45939.84378541667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45939.84378541667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45939.84378541667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45939.84378541667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45939.84378541667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45939.84378541667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45939.84378541667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45939.84378541667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45939.84378541667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45939.84378541667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45939.84378541667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45939.84378541667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45939.84378541667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45939.84378541667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45939.84378541667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45939.84378541667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45939.84378541667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45939.84378541667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45939.84378541667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45939.84378541667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45939.84378541667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45939.84378541667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45939.84378541667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45939.84378541667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45939.84378541667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45939.84378541667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45939.84378541667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45939.84378541667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45939.84378541667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45939.84378541667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45939.84378541667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45939.84378541667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45939.84378541667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45939.84378541667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45939.84378541667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45939.84378541667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45939.84378541667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45939.84378541667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45939.84378541667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45939.84378541667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45939.84378541667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45939.84378541667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45939.84378541667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45939.84378541667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45939.84378541667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45939.84378541667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45939.84378541667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45939.84378541667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45939.84378541667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45939.84378541667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45939.84378541667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45939.84378541667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45939.84378541667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45939.84378541667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45939.84378541667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45939.84378541667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45939.84378541667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45939.84378541667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45939.84378541667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45939.84378541667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45939.84378541667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45939.84378541667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45939.84378541667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45939.84378541667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45939.84378541667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45939.84378541667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45939.84378541667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45939.84378541667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45939.84378541667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45939.84378541667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45939.84378541667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45939.84378541667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45939.84378541667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45939.84378541667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45939.84378541667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45939.84378541667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45939.84378541667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45939.84378541667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45939.84378541667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45939.84378541667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45939.84378541667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45939.84378541667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45939.84378541667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45939.84378541667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45939.84378541667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45939.84378541667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45939.84378541667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45939.84378541667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45939.84378541667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45939.84378541667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45939.84378541667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45939.84378541667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45939.84378541667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45939.84378541667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45939.84378541667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45939.84378541667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45939.84378541667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45939.84378541667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45939.84378541667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45939.84378541667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45939.84378541667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45939.84378541667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45939.84378541667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45939.84378541667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45939.84378541667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45939.84378541667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45939.84378541667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45939.84378541667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45939.84378541667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45939.84378541667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45939.84378541667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45939.84378541667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45939.84378541667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45939.84378541667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45939.84378541667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45939.84378541667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45939.84378541667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45939.84378541667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45939.84378541667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45939.84378541667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45939.84378541667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45939.84378541667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45939.84378541667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45939.84378541667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45939.84378541667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45939.84378541667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45939.84378541667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45939.84378541667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45939.84378541667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45939.84378541667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45939.84378541667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45939.84378541667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45939.84378541667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45939.84378541667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45939.84378541667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45939.84378541667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45939.84378541667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45939.84378541667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45939.84378541667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45939.84378541667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45939.84378541667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45939.84378541667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45939.84378541667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45939.84378541667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45939.84378541667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45939.84378541667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45939.84378541667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45939.84378541667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45939.84378541667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45939.84378541667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45939.84378541667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45939.84378541667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45939.84378541667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45939.84378541667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45939.84378541667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45939.84378541667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45939.84378541667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45939.84378541667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45939.84378541667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45939.84378541667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45939.84378541667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45939.84378541667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45939.84378541667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45939.84378541667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45939.84378541667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45939.84378541667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45939.84378541667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45939.84378541667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45939.84378541667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45939.84378541667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45939.84378541667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45939.84378541667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45939.84378541667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45939.84378541667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45939.84378541667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45939.84378541667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45939.84378541667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45939.84378541667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45939.84378541667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45939.84378541667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45939.84378541667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45939.84378541667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45939.84378541667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45939.84378541667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45939.84378541667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45939.84378541667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45939.84378541667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45939.84378541667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45939.84378541667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45939.84378541667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45939.84378541667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45939.84378541667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45939.84378541667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45939.84378541667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45939.84378541667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45939.84378541667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45939.84378541667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45939.84378541667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45939.84378541667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45939.84378541667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45939.84378541667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45939.84378541667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45939.84378541667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45939.84378541667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45939.84378541667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45939.84378541667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45939.84378541667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45939.84378541667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45939.84378541667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45939.84378541667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45939.84378541667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45939.84378541667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45939.84378541667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45939.84378541667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45939.84378541667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45939.84378541667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45939.84378541667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45939.84378541667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45939.84378541667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45939.84378541667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45939.84378541667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45939.84378541667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45939.84378541667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45939.84378541667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45939.84378541667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45939.84378541667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45939.84378541667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45939.84378541667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3">
        <f ca="1">IFERROR(NOW()-F2,"")</f>
        <v>48.01172523148125</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39045</v>
      </c>
      <c r="F3" s="38">
        <v>45926.188877314817</v>
      </c>
      <c r="G3" s="163">
        <f t="shared" ref="G3" ca="1" si="0">IFERROR(NOW()-F3,"")</f>
        <v>13.654908101852925</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35903</v>
      </c>
      <c r="E4" s="37" t="s">
        <v>38964</v>
      </c>
      <c r="F4" s="38">
        <v>45939.885000000002</v>
      </c>
      <c r="G4" s="39">
        <f t="shared" ref="G4:G11" ca="1" si="1">IFERROR(NOW()-F4,"")</f>
        <v>-4.121458333247574E-2</v>
      </c>
      <c r="H4" s="38">
        <v>45939.879293981481</v>
      </c>
      <c r="I4" s="37" t="str">
        <f>IFERROR(VLOOKUP(D4,DB!A:F,6,0),"")</f>
        <v>Generator-SG</v>
      </c>
      <c r="J4" s="37" t="str">
        <f>IFERROR(VLOOKUP(D4,DB!A:G,7,0),"")</f>
        <v>Dead</v>
      </c>
      <c r="K4" s="37" t="s">
        <v>39066</v>
      </c>
      <c r="L4" s="37" t="str">
        <f>IFERROR(VLOOKUP(D4,DB!A:I,9,0),"")</f>
        <v>Latis</v>
      </c>
    </row>
    <row r="5" spans="1:13" ht="15">
      <c r="A5" s="37"/>
      <c r="B5" s="37" t="str">
        <f>IFERROR(VLOOKUP(D5,DB!A:K,11,0),"")</f>
        <v/>
      </c>
      <c r="C5" s="37"/>
      <c r="D5" s="126"/>
      <c r="E5" s="37"/>
      <c r="F5" s="38"/>
      <c r="G5" s="39">
        <f t="shared" ca="1" si="1"/>
        <v>45939.84378541667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45939.84378541667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45939.84378541667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45939.84378541667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45939.84378541667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45939.84378541667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45939.84378541667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45939.84378541667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45939.84378541667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45939.84378541667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45939.84378541667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45939.84378541667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45939.84378541667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45939.84378541667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45939.84378541667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45939.84378541667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45939.84378541667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45939.84378541667</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45939.84378541667</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45939.84378541667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45939.84378541667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45939.84378541667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45939.84378541667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45939.84378541667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45939.84378541667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45939.84378541667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45939.84378541667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45939.84378541667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45939.84378541667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45939.84378541667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45939.84378541667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45939.84378541667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45939.84378541667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45939.84378541667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45939.84378541667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45939.84378541667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45939.84378541667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45939.84378541667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45939.84378541667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45939.84378541667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45939.84378541667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45939.84378541667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45939.84378541667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45939.84378541667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45939.84378541667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45939.84378541667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45939.84378541667</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45939.84378541667</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45939.84378541667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45939.84378541667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45939.84378541667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45939.84378541667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45939.84378541667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45939.84378541667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45939.84378541667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45939.84378541667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45939.84378541667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45939.84378541667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45939.84378541667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45939.84378541667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45939.84378541667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45939.84378541667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45939.84378541667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45939.84378541667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45939.84378541667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45939.84378541667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45939.84378541667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45939.84378541667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45939.84378541667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45939.84378541667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45939.84378541667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45939.84378541667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45939.84378541667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45939.84378541667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45939.84378541667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45939.84378541667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45939.84378541667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45939.84378541667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45939.84378541667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45939.84378541667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45939.84378541667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45939.84378541667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45939.84378541667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45939.84378541667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45939.84378541667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45939.84378541667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45939.84378541667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45939.84378541667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45939.84378541667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45939.84378541667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45939.84378541667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45939.84378541667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45939.84378541667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45939.84378541667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45939.84378541667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45939.84378541667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45939.84378541667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45939.84378541667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45939.84378541667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45939.84378541667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45939.84378541667</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45939.84378541667</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tabSelected="1"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39067</v>
      </c>
      <c r="B2" s="149" t="s">
        <v>5398</v>
      </c>
      <c r="C2" s="148">
        <v>1</v>
      </c>
      <c r="D2" s="149" t="s">
        <v>34463</v>
      </c>
      <c r="E2" s="148" t="s">
        <v>39068</v>
      </c>
      <c r="F2" s="150">
        <v>45926.772847222222</v>
      </c>
      <c r="G2" s="151">
        <f ca="1">IFERROR(NOW()-F2,"-")</f>
        <v>13.070938194447081</v>
      </c>
      <c r="H2" s="152">
        <v>45927.449074074102</v>
      </c>
      <c r="I2" s="149" t="str">
        <f>IFERROR(VLOOKUP(D2,DB!A:F,6,0),"")</f>
        <v>SCECO</v>
      </c>
      <c r="J2" s="149" t="str">
        <f>IFERROR(VLOOKUP(D2,DB!A:G,7,0),"")</f>
        <v>Weak</v>
      </c>
      <c r="K2" s="148" t="s">
        <v>39069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39070</v>
      </c>
      <c r="B3" s="149" t="str">
        <f>IFERROR(VLOOKUP(D3,DB!A:K,11,0),"")</f>
        <v>R6</v>
      </c>
      <c r="C3" s="148">
        <v>1</v>
      </c>
      <c r="D3" s="149" t="s">
        <v>34282</v>
      </c>
      <c r="E3" s="148" t="s">
        <v>38964</v>
      </c>
      <c r="F3" s="152">
        <v>45939.529062499998</v>
      </c>
      <c r="G3" s="151">
        <f ca="1">IFERROR(NOW()-F3,"-")</f>
        <v>0.3147229166715988</v>
      </c>
      <c r="H3" s="152">
        <v>45927.987534722219</v>
      </c>
      <c r="I3" s="149" t="str">
        <f>IFERROR(VLOOKUP(D3,DB!A:F,6,0),"")</f>
        <v>SCECO</v>
      </c>
      <c r="J3" s="149" t="str">
        <f>IFERROR(VLOOKUP(D3,DB!A:G,7,0),"")</f>
        <v>Vandalized</v>
      </c>
      <c r="K3" s="148" t="s">
        <v>39071</v>
      </c>
      <c r="L3" s="149" t="str">
        <f>IFERROR(VLOOKUP(D3,DB!A:I,9,0),"")</f>
        <v>Latis</v>
      </c>
    </row>
    <row r="4" spans="1:16383" ht="31.5" customHeight="1">
      <c r="A4" s="148" t="s">
        <v>39072</v>
      </c>
      <c r="B4" s="149" t="s">
        <v>5398</v>
      </c>
      <c r="C4" s="148">
        <v>1</v>
      </c>
      <c r="D4" s="149" t="s">
        <v>32861</v>
      </c>
      <c r="E4" s="148" t="s">
        <v>39068</v>
      </c>
      <c r="F4" s="150">
        <v>45933.880972222221</v>
      </c>
      <c r="G4" s="151">
        <f ca="1">IFERROR(NOW()-F4,"-")</f>
        <v>5.9628131944482448</v>
      </c>
      <c r="H4" s="152">
        <v>45929.455266203702</v>
      </c>
      <c r="I4" s="149" t="str">
        <f>IFERROR(VLOOKUP(D4,DB!A:F,6,0),"")</f>
        <v>SCECO</v>
      </c>
      <c r="J4" s="149" t="str">
        <f>IFERROR(VLOOKUP(D4,DB!A:G,7,0),"")</f>
        <v>In progress</v>
      </c>
      <c r="K4" s="148" t="s">
        <v>39073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39074</v>
      </c>
      <c r="B5" s="149" t="s">
        <v>5398</v>
      </c>
      <c r="C5" s="148">
        <v>1</v>
      </c>
      <c r="D5" s="149" t="s">
        <v>33408</v>
      </c>
      <c r="E5" s="148" t="s">
        <v>38964</v>
      </c>
      <c r="F5" s="150">
        <v>45939.857638888891</v>
      </c>
      <c r="G5" s="151">
        <f ca="1">IFERROR(NOW()-F5,"-")</f>
        <v>-1.3853472220944241E-2</v>
      </c>
      <c r="H5" s="152">
        <v>45934.470231481479</v>
      </c>
      <c r="I5" s="149" t="str">
        <f>IFERROR(VLOOKUP(D5,DB!A:F,6,0),"")</f>
        <v>SCECO</v>
      </c>
      <c r="J5" s="149" t="str">
        <f>IFERROR(VLOOKUP(D5,DB!A:G,7,0),"")</f>
        <v>Dead</v>
      </c>
      <c r="K5" s="148" t="s">
        <v>39073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39075</v>
      </c>
      <c r="B6" s="149" t="str">
        <f>IFERROR(VLOOKUP(D6,DB!A:K,11,0),"")</f>
        <v>R6</v>
      </c>
      <c r="C6" s="148">
        <v>1</v>
      </c>
      <c r="D6" s="149" t="s">
        <v>33325</v>
      </c>
      <c r="E6" s="148" t="s">
        <v>38964</v>
      </c>
      <c r="F6" s="150">
        <v>45939.789467592593</v>
      </c>
      <c r="G6" s="151">
        <f ca="1">IFERROR(NOW()-F6,"-")</f>
        <v>5.4317824076861143E-2</v>
      </c>
      <c r="H6" s="152">
        <v>45939.783831018518</v>
      </c>
      <c r="I6" s="149" t="str">
        <f>IFERROR(VLOOKUP(D6,DB!A:F,6,0),"")</f>
        <v>Generator-SG</v>
      </c>
      <c r="J6" s="149" t="str">
        <f>IFERROR(VLOOKUP(D6,DB!A:G,7,0),"")</f>
        <v>Vandalized</v>
      </c>
      <c r="K6" s="148" t="s">
        <v>39076</v>
      </c>
      <c r="L6" s="149" t="str">
        <f>IFERROR(VLOOKUP(D6,DB!A:I,9,0),"")</f>
        <v>Latis</v>
      </c>
    </row>
    <row r="7" spans="1:16383" ht="31.5" customHeight="1">
      <c r="A7" s="156"/>
      <c r="B7" s="156" t="str">
        <f>IFERROR(VLOOKUP(D7,DB!A:K,11,0),"")</f>
        <v/>
      </c>
      <c r="C7" s="156"/>
      <c r="D7" s="156"/>
      <c r="E7" s="156"/>
      <c r="F7" s="161"/>
      <c r="G7" s="151">
        <f ca="1">IFERROR(NOW()-F7,"-")</f>
        <v>45939.84378541667</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45939.84378541667</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45939.84378541667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45939.84378541667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45939.84378541667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45939.84378541667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45939.84378541667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45939.84378541667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45939.84378541667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45939.84378541667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45939.84378541667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45939.84378541667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45939.84378541667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45939.84378541667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45939.84378541667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45939.84378541667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45939.84378541667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45939.84378541667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45939.84378541667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45939.84378541667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45939.84378541667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45939.84378541667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45939.84378541667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45939.84378541667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45939.84378541667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45939.84378541667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45939.84378541667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45939.84378541667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45939.84378541667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45939.84378541667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45939.84378541667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45939.84378541667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45939.84378541667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45939.84378541667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45939.84378541667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45939.84378541667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45939.84378541667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45939.84378541667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45939.84378541667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45939.84378541667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45939.84378541667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45939.84378541667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45939.84378541667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45939.84378541667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45939.84378541667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45939.84378541667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45939.84378541667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45939.84378541667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45939.84378541667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45939.84378541667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45939.84378541667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45939.84378541667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45939.84378541667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45939.84378541667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45939.84378541667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45939.84378541667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45939.84378541667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45939.84378541667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45939.84378541667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45939.84378541667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45939.84378541667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45939.84378541667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45939.84378541667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45939.84378541667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45939.84378541667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45939.84378541667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45939.84378541667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45939.84378541667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45939.84378541667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45939.84378541667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45939.84378541667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45939.84378541667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45939.84378541667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45939.84378541667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45939.84378541667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45939.84378541667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45939.84378541667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45939.84378541667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45939.84378541667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45939.84378541667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45939.84378541667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45939.84378541667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45939.84378541667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45939.84378541667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45939.84378541667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45939.84378541667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45939.84378541667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45939.84378541667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45939.84378541667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45939.84378541667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45939.84378541667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45939.84378541667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45939.84378541667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45939.84378541667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45939.84378541667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45939.84378541667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45939.84378541667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45939.84378541667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45939.84378541667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45939.84378541667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45939.84378541667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45939.84378541667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45939.84378541667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45939.84378541667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45939.84378541667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45939.84378541667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45939.84378541667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45939.84378541667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45939.84378541667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45939.84378541667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45939.84378541667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45939.84378541667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45939.84378541667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45939.84378541667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45939.84378541667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45939.84378541667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45939.84378541667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45939.84378541667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45939.84378541667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45939.84378541667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45939.84378541667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45939.84378541667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45939.84378541667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45939.84378541667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45939.84378541667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45939.84378541667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45939.84378541667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45939.84378541667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45939.84378541667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45939.84378541667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45939.84378541667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45939.84378541667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45939.84378541667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45939.84378541667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45939.84378541667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45939.84378541667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45939.84378541667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45939.84378541667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45939.84378541667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45939.84378541667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45939.84378541667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45939.84378541667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45939.84378541667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45939.84378541667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45939.84378541667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45939.84378541667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45939.84378541667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45939.84378541667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45939.84378541667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45939.84378541667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45939.84378541667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45939.84378541667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45939.84378541667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45939.84378541667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45939.84378541667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45939.84378541667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45939.84378541667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45939.84378541667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45939.84378541667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45939.84378541667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45939.84378541667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45939.84378541667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45939.84378541667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45939.84378541667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45939.84378541667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45939.84378541667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45939.84378541667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45939.84378541667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45939.84378541667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45939.84378541667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45939.84378541667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45939.84378541667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45939.84378541667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45939.84378541667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45939.84378541667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45939.84378541667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45939.84378541667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45939.84378541667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45939.84378541667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45939.84378541667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45939.84378541667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45939.84378541667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45939.84378541667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45939.84378541667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45939.84378541667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45939.84378541667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45939.84378541667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45939.84378541667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45939.84378541667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45939.84378541667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2025-10-10T03:15:17Z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