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68" documentId="13_ncr:1_{F6CB121F-512D-4AA6-A0C1-0FB36C537598}" xr6:coauthVersionLast="47" xr6:coauthVersionMax="47" xr10:uidLastSave="{9F9BCE78-C174-4940-A653-C0C237256075}"/>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9" i="6"/>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<sst xmlns="http://schemas.openxmlformats.org/spreadsheetml/2006/main" count="178577" uniqueCount="39070">
  <si>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</si>
  <si>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</si>
  <si>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</si>
  <si>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</si>
  <si>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</si>
  <si>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</si>
  <si>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</si>
  <si>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</si>
  <si>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</si>
  <si>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</si>
  <si>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</si>
  <si>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</si>
  <si>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</si>
  <si>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</si>
  <si>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</si>
  <si>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</si>
  <si>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</si>
  <si>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</si>
  <si>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</si>
  <si>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</si>
  <si>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</si>
  <si>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</si>
  <si>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</si>
  <si>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</si>
  <si>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</si>
  <si>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</si>
  <si>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</si>
  <si>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</si>
  <si>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</si>
  <si>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</si>
  <si>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</si>
  <si>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</si>
  <si>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</si>
  <si>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</si>
  <si>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</si>
  <si>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</si>
  <si>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</si>
  <si>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</si>
  <si>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</si>
  <si>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</si>
  <si>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</si>
  <si>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</si>
  <si>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</si>
  <si>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</si>
  <si>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</si>
  <si>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</si>
  <si>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</si>
  <si>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</si>
  <si>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</si>
  <si>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</si>
  <si>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</si>
  <si>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</si>
  <si>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</si>
  <si>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</si>
  <si>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</si>
  <si>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</si>
  <si>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</si>
  <si>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</si>
  <si>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</si>
  <si>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</si>
  <si>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</si>
  <si>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</si>
  <si>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</si>
  <si>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</si>
  <si>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</si>
  <si>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</si>
  <si>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</si>
  <si>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</si>
  <si>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</si>
  <si>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</si>
  <si>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</si>
  <si>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</si>
  <si>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</si>
  <si>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</si>
  <si>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</si>
  <si>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</si>
  <si>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</si>
  <si>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</si>
  <si>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</si>
  <si>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</si>
  <si>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</si>
  <si>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</si>
  <si>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</si>
  <si>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</si>
  <si>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</si>
  <si>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</si>
  <si>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</si>
  <si>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</si>
  <si>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</si>
  <si>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</si>
  <si>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</si>
  <si>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</si>
  <si>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</si>
  <si>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</si>
  <si>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</si>
  <si>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</si>
  <si>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</si>
  <si>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</si>
  <si>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</si>
  <si>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</si>
  <si>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</si>
  <si>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</si>
  <si>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</si>
  <si>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</si>
  <si>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</si>
  <si>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</si>
  <si>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</si>
  <si>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</si>
  <si>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</si>
  <si>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</si>
  <si>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</si>
  <si>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</si>
  <si>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</si>
  <si>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</si>
  <si>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</si>
  <si>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</si>
  <si>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</si>
  <si>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</si>
  <si>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</si>
  <si>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</si>
  <si>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</si>
  <si>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</si>
  <si>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</si>
  <si>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</si>
  <si>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</si>
  <si>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</si>
  <si>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</si>
  <si>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</si>
  <si>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</si>
  <si>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</si>
  <si>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</si>
  <si>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</si>
  <si>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</si>
  <si>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</si>
  <si>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</si>
  <si>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</si>
  <si>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</si>
  <si>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</si>
  <si>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</si>
  <si>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</si>
  <si>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</si>
  <si>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</si>
  <si>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</si>
  <si>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</si>
  <si>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</si>
  <si>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</si>
  <si>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</si>
  <si>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</si>
  <si>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</si>
  <si>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</si>
  <si>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</si>
  <si>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</si>
  <si>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</si>
  <si>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</si>
  <si>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</si>
  <si>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</si>
  <si>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</si>
  <si>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</si>
  <si>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</si>
  <si>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</si>
  <si>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</si>
  <si>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</si>
  <si>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</si>
  <si>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</si>
  <si>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</si>
  <si>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</si>
  <si>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</si>
  <si>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</si>
  <si>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</si>
  <si>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</si>
  <si>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</si>
  <si>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</si>
  <si>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</si>
  <si>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</si>
  <si>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</si>
  <si>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</si>
  <si>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</si>
  <si>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</si>
  <si>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</si>
  <si>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</si>
  <si>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</si>
  <si>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</si>
  <si>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</si>
  <si>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</si>
  <si>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</si>
  <si>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</si>
  <si>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</si>
  <si>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</si>
  <si>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</si>
  <si>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</si>
  <si>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</si>
  <si>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</si>
  <si>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</si>
  <si>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</si>
  <si>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</si>
  <si>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</si>
  <si>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</si>
  <si>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</si>
  <si>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</si>
  <si>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</si>
  <si>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</si>
  <si>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</si>
  <si>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</si>
  <si>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</si>
  <si>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</si>
  <si>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</si>
  <si>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</si>
  <si>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</si>
  <si>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</si>
  <si>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</si>
  <si>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</si>
  <si>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</si>
  <si>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</si>
  <si>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</si>
  <si>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</si>
  <si>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</si>
  <si>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</si>
  <si>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</si>
  <si>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</si>
  <si>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</si>
  <si>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</si>
  <si>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</si>
  <si>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</si>
  <si>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</si>
  <si>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</si>
  <si>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</si>
  <si>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</si>
  <si>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</si>
  <si>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</si>
  <si>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</si>
  <si>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</si>
  <si>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</si>
  <si>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</si>
  <si>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</si>
  <si>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</si>
  <si>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</si>
  <si>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</si>
  <si>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</si>
  <si>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</si>
  <si>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</si>
  <si>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</si>
  <si>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</si>
  <si>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</si>
  <si>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</si>
  <si>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</si>
  <si>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</si>
  <si>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</si>
  <si>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</si>
  <si>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</si>
  <si>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</si>
  <si>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</si>
  <si>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</si>
  <si>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</si>
  <si>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</si>
  <si>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</si>
  <si>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</si>
  <si>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</si>
  <si>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</si>
  <si>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</si>
  <si>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</si>
  <si>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</si>
  <si>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</si>
  <si>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</si>
  <si>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</si>
  <si>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</si>
  <si>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</si>
  <si>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</si>
  <si>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</si>
  <si>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</si>
  <si>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</si>
  <si>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</si>
  <si>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</si>
  <si>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</si>
  <si>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</si>
  <si>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</si>
  <si>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</si>
  <si>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</si>
  <si>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</si>
  <si>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</si>
  <si>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</si>
  <si>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</si>
  <si>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</si>
  <si>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</si>
  <si>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</si>
  <si>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</si>
  <si>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</si>
  <si>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</si>
  <si>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</si>
  <si>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</si>
  <si>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</si>
  <si>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</si>
  <si>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</si>
  <si>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</si>
  <si>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</si>
  <si>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</si>
  <si>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</si>
  <si>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</si>
  <si>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</si>
  <si>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</si>
  <si>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</si>
  <si>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</si>
  <si>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</si>
  <si>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</si>
  <si>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</si>
  <si>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</si>
  <si>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</si>
  <si>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</si>
  <si>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</si>
  <si>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</si>
  <si>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</si>
  <si>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</si>
  <si>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</si>
  <si>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</si>
  <si>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</si>
  <si>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</si>
  <si>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</si>
  <si>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</si>
  <si>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</si>
  <si>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</si>
  <si>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</si>
  <si>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</si>
  <si>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</si>
  <si>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</si>
  <si>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</si>
  <si>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</si>
  <si>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</si>
  <si>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</si>
  <si>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</si>
  <si>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</si>
  <si>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</si>
  <si>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</si>
  <si>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</si>
  <si>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</si>
  <si>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</si>
  <si>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</si>
  <si>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</si>
  <si>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</si>
  <si>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</si>
  <si>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</si>
  <si>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</si>
  <si>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</si>
  <si>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</si>
  <si>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</si>
  <si>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</si>
  <si>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</si>
  <si>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</si>
  <si>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</si>
  <si>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</si>
  <si>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</si>
  <si>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</si>
  <si>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</si>
  <si>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</si>
  <si>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</si>
  <si>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</si>
  <si>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</si>
  <si>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</si>
  <si>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</si>
  <si>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</si>
  <si>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</si>
  <si>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</si>
  <si>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</si>
  <si>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</si>
  <si>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</si>
  <si>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</si>
  <si>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</si>
  <si>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</si>
  <si>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</si>
  <si>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</si>
  <si>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</si>
  <si>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</si>
  <si>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</si>
  <si>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</si>
  <si>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</si>
  <si>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</si>
  <si>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</si>
  <si>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</si>
  <si>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</si>
  <si>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</si>
  <si>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</si>
  <si>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</si>
  <si>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</si>
  <si>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</si>
  <si>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</si>
  <si>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</si>
  <si>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</si>
  <si>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</si>
  <si>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</si>
  <si>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</si>
  <si>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</si>
  <si>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</si>
  <si>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</si>
  <si>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</si>
  <si>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</si>
  <si>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</si>
  <si>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</si>
  <si>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</si>
  <si>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</si>
  <si>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</si>
  <si>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</si>
  <si>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</si>
  <si>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</si>
  <si>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</si>
  <si>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</si>
  <si>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</si>
  <si>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</si>
  <si>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</si>
  <si>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</si>
  <si>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</si>
  <si>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</si>
  <si>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</si>
  <si>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</si>
  <si>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</si>
  <si>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</si>
  <si>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</si>
  <si>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</si>
  <si>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</si>
  <si>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</si>
  <si>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</si>
  <si>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</si>
  <si>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</si>
  <si>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</si>
  <si>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</si>
  <si>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</si>
  <si>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</si>
  <si>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</si>
  <si>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</si>
  <si>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</si>
  <si>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</si>
  <si>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</si>
  <si>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</si>
  <si>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</si>
  <si>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</si>
  <si>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</si>
  <si>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</si>
  <si>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</si>
  <si>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</si>
  <si>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</si>
  <si>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</si>
  <si>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</si>
  <si>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</si>
  <si>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</si>
  <si>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</si>
  <si>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</si>
  <si>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</si>
  <si>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</si>
  <si>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</si>
  <si>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</si>
  <si>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</si>
  <si>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</si>
  <si>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</si>
  <si>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</si>
  <si>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</si>
  <si>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</si>
  <si>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</si>
  <si>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</si>
  <si>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</si>
  <si>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</si>
  <si>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</si>
  <si>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</si>
  <si>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</si>
  <si>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</si>
  <si>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</si>
  <si>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</si>
  <si>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</si>
  <si>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</si>
  <si>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</si>
  <si>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</si>
  <si>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</si>
  <si>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</si>
  <si>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</si>
  <si>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</si>
  <si>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</si>
  <si>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</si>
  <si>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</si>
  <si>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</si>
  <si>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</si>
  <si>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</si>
  <si>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</si>
  <si>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</si>
  <si>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</si>
  <si>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</si>
  <si>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</si>
  <si>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</si>
  <si>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</si>
  <si>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</si>
  <si>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</si>
  <si>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</si>
  <si>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</si>
  <si>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</si>
  <si>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</si>
  <si>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</si>
  <si>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</si>
  <si>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</si>
  <si>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</si>
  <si>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</si>
  <si>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</si>
  <si>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</si>
  <si>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</si>
  <si>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</si>
  <si>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</si>
  <si>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</si>
  <si>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</si>
  <si>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</si>
  <si>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</si>
  <si>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</si>
  <si>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</si>
  <si>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</si>
  <si>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</si>
  <si>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</si>
  <si>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</si>
  <si>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</si>
  <si>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</si>
  <si>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</si>
  <si>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</si>
  <si>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</si>
  <si>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</si>
  <si>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</si>
  <si>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</si>
  <si>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</si>
  <si>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</si>
  <si>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</si>
  <si>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</si>
  <si>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</si>
  <si>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</si>
  <si>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</si>
  <si>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</si>
  <si>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</si>
  <si>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</si>
  <si>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</si>
  <si>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</si>
  <si>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</si>
  <si>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</si>
  <si>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</si>
  <si>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</si>
  <si>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</si>
  <si>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</si>
  <si>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</si>
  <si>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</si>
  <si>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</si>
  <si>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</si>
  <si>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</si>
  <si>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</si>
  <si>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</si>
  <si>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</si>
  <si>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</si>
  <si>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</si>
  <si>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</si>
  <si>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</si>
  <si>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</si>
  <si>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</si>
  <si>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</si>
  <si>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</si>
  <si>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</si>
  <si>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</si>
  <si>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</si>
  <si>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</si>
  <si>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</si>
  <si>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</si>
  <si>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</si>
  <si>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</si>
  <si>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</si>
  <si>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</si>
  <si>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</si>
  <si>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</si>
  <si>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</si>
  <si>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</si>
  <si>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</si>
  <si>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</si>
  <si>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</si>
  <si>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</si>
  <si>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</si>
  <si>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</si>
  <si>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</si>
  <si>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</si>
  <si>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</si>
  <si>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</si>
  <si>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</si>
  <si>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</si>
  <si>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</si>
  <si>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</si>
  <si>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</si>
  <si>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</si>
  <si>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</si>
  <si>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</si>
  <si>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</si>
  <si>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</si>
  <si>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</si>
  <si>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</si>
  <si>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</si>
  <si>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</si>
  <si>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</si>
  <si>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</si>
  <si>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</si>
  <si>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</si>
  <si>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</si>
  <si>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</si>
  <si>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</si>
  <si>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</si>
  <si>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</si>
  <si>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</si>
  <si>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</si>
  <si>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</si>
  <si>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</si>
  <si>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</si>
  <si>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</si>
  <si>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</si>
  <si>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</si>
  <si>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</si>
  <si>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</si>
  <si>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</si>
  <si>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</si>
  <si>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</si>
  <si>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</si>
  <si>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</si>
  <si>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</si>
  <si>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</si>
  <si>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</si>
  <si>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</si>
  <si>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</si>
  <si>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</si>
  <si>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</si>
  <si>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</si>
  <si>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</si>
  <si>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</si>
  <si>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</si>
  <si>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</si>
  <si>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</si>
  <si>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</si>
  <si>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</si>
  <si>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</si>
  <si>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</si>
  <si>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</si>
  <si>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</si>
  <si>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</si>
  <si>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</si>
  <si>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</si>
  <si>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</si>
  <si>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</si>
  <si>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</si>
  <si>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</si>
  <si>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</si>
  <si>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</si>
  <si>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</si>
  <si>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</si>
  <si>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</si>
  <si>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</si>
  <si>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</si>
  <si>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</si>
  <si>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</si>
  <si>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</si>
  <si>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</si>
  <si>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</si>
  <si>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</si>
  <si>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</si>
  <si>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</si>
  <si>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</si>
  <si>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</si>
  <si>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</si>
  <si>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</si>
  <si>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</si>
  <si>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</si>
  <si>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</si>
  <si>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</si>
  <si>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</si>
  <si>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</si>
  <si>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</si>
  <si>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</si>
  <si>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</si>
  <si>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</si>
  <si>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</si>
  <si>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</si>
  <si>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</si>
  <si>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</si>
  <si>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</si>
  <si>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</si>
  <si>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</si>
  <si>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</si>
  <si>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</si>
  <si>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</si>
  <si>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</si>
  <si>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</si>
  <si>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</si>
  <si>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</si>
  <si>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</si>
  <si>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</si>
  <si>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</si>
  <si>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</si>
  <si>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</si>
  <si>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</si>
  <si>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</si>
  <si>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</si>
  <si>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</si>
  <si>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</si>
  <si>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</si>
  <si>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</si>
  <si>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</si>
  <si>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</si>
  <si>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</si>
  <si>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</si>
  <si>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</si>
  <si>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</si>
  <si>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</si>
  <si>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</si>
  <si>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</si>
  <si>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</si>
  <si>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</si>
  <si>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</si>
  <si>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</si>
  <si>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</si>
  <si>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</si>
  <si>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</si>
  <si>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</si>
  <si>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</si>
  <si>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</si>
  <si>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</si>
  <si>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</si>
  <si>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</si>
  <si>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</si>
  <si>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</si>
  <si>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</si>
  <si>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</si>
  <si>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</si>
  <si>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</si>
  <si>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</si>
  <si>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</si>
  <si>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</si>
  <si>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</si>
  <si>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</si>
  <si>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</si>
  <si>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</si>
  <si>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</si>
  <si>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</si>
  <si>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</si>
  <si>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</si>
  <si>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</si>
  <si>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</si>
  <si>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</si>
  <si>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</si>
  <si>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</si>
  <si>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</si>
  <si>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</si>
  <si>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</si>
  <si>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</si>
  <si>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</si>
  <si>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</si>
  <si>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</si>
  <si>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</si>
  <si>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</si>
  <si>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</si>
  <si>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</si>
  <si>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</si>
  <si>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</si>
  <si>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</si>
  <si>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</si>
  <si>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</si>
  <si>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</si>
  <si>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</si>
  <si>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</si>
  <si>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</si>
  <si>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</si>
  <si>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</si>
  <si>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</si>
  <si>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</si>
  <si>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</si>
  <si>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</si>
  <si>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</si>
  <si>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</si>
  <si>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</si>
  <si>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</si>
  <si>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</si>
  <si>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</si>
  <si>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</si>
  <si>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</si>
  <si>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</si>
  <si>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</si>
  <si>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</si>
  <si>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</si>
  <si>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</si>
  <si>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</si>
  <si>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</si>
  <si>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</si>
  <si>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</si>
  <si>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</si>
  <si>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</si>
  <si>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</si>
  <si>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</si>
  <si>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</si>
  <si>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</si>
  <si>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</si>
  <si>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</si>
  <si>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</si>
  <si>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</si>
  <si>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</si>
  <si>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</si>
  <si>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</si>
  <si>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</si>
  <si>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</si>
  <si>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</si>
  <si>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</si>
  <si>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</si>
  <si>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</si>
  <si>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</si>
  <si>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</si>
  <si>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</si>
  <si>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</si>
  <si>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</si>
  <si>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</si>
  <si>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</si>
  <si>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</si>
  <si>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</si>
  <si>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</si>
  <si>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</si>
  <si>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</si>
  <si>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</si>
  <si>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</si>
  <si>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</si>
  <si>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</si>
  <si>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</si>
  <si>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</si>
  <si>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</si>
  <si>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</si>
  <si>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</si>
  <si>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</si>
  <si>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</si>
  <si>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</si>
  <si>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</si>
  <si>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</si>
  <si>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</si>
  <si>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</si>
  <si>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</si>
  <si>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</si>
  <si>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</si>
  <si>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</si>
  <si>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</si>
  <si>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</si>
  <si>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</si>
  <si>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</si>
  <si>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</si>
  <si>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</si>
  <si>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</si>
  <si>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</si>
  <si>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</si>
  <si>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</si>
  <si>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</si>
  <si>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</si>
  <si>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</si>
  <si>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</si>
  <si>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</si>
  <si>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</si>
  <si>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</si>
  <si>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</si>
  <si>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</si>
  <si>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</si>
  <si>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</si>
  <si>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</si>
  <si>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</si>
  <si>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</si>
  <si>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</si>
  <si>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</si>
  <si>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</si>
  <si>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</si>
  <si>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</si>
  <si>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</si>
  <si>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</si>
  <si>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</si>
  <si>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</si>
  <si>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</si>
  <si>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</si>
  <si>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</si>
  <si>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</si>
  <si>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</si>
  <si>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</si>
  <si>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</si>
  <si>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</si>
  <si>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</si>
  <si>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</si>
  <si>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</si>
  <si>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</si>
  <si>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</si>
  <si>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</si>
  <si>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</si>
  <si>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</si>
  <si>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</si>
  <si>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</si>
  <si>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</si>
  <si>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</si>
  <si>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</si>
  <si>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</si>
  <si>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</si>
  <si>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</si>
  <si>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</si>
  <si>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</si>
  <si>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</si>
  <si>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</si>
  <si>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</si>
  <si>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</si>
  <si>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</si>
  <si>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</si>
  <si>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</si>
  <si>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</si>
  <si>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</si>
  <si>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</si>
  <si>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</si>
  <si>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</si>
  <si>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</si>
  <si>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</si>
  <si>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</si>
  <si>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</si>
  <si>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</si>
  <si>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</si>
  <si>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</si>
  <si>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</si>
  <si>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</si>
  <si>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</si>
  <si>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</si>
  <si>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</si>
  <si>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</si>
  <si>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</si>
  <si>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</si>
  <si>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</si>
  <si>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</si>
  <si>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</si>
  <si>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</si>
  <si>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</si>
  <si>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</si>
  <si>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</si>
  <si>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</si>
  <si>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</si>
  <si>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</si>
  <si>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</si>
  <si>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</si>
  <si>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</si>
  <si>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</si>
  <si>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</si>
  <si>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</si>
  <si>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</si>
  <si>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</si>
  <si>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</si>
  <si>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</si>
  <si>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</si>
  <si>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</si>
  <si>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</si>
  <si>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</si>
  <si>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</si>
  <si>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</si>
  <si>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</si>
  <si>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</si>
  <si>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</si>
  <si>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</si>
  <si>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</si>
  <si>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</si>
  <si>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</si>
  <si>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</si>
  <si>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</si>
  <si>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</si>
  <si>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</si>
  <si>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</si>
  <si>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</si>
  <si>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</si>
  <si>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</si>
  <si>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</si>
  <si>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</si>
  <si>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</si>
  <si>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</si>
  <si>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</si>
  <si>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</si>
  <si>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</si>
  <si>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</si>
  <si>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</si>
  <si>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</si>
  <si>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</si>
  <si>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</si>
  <si>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</si>
  <si>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</si>
  <si>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</si>
  <si>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</si>
  <si>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</si>
  <si>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</si>
  <si>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</si>
  <si>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</si>
  <si>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</si>
  <si>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</si>
  <si>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</si>
  <si>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</si>
  <si>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</si>
  <si>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</si>
  <si>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</si>
  <si>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</si>
  <si>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</si>
  <si>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</si>
  <si>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</si>
  <si>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</si>
  <si>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</si>
  <si>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</si>
  <si>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</si>
  <si>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</si>
  <si>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</si>
  <si>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</si>
  <si>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</si>
  <si>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</si>
  <si>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</si>
  <si>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</si>
  <si>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</si>
  <si>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</si>
  <si>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</si>
  <si>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</si>
  <si>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</si>
  <si>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</si>
  <si>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</si>
  <si>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</si>
  <si>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</si>
  <si>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</si>
  <si>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</si>
  <si>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</si>
  <si>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</si>
  <si>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</si>
  <si>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</si>
  <si>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</si>
  <si>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</si>
  <si>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</si>
  <si>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</si>
  <si>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</si>
  <si>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</si>
  <si>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</si>
  <si>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</si>
  <si>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</si>
  <si>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</si>
  <si>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</si>
  <si>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</si>
  <si>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</si>
  <si>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</si>
  <si>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</si>
  <si>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</si>
  <si>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</si>
  <si>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</si>
  <si>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</si>
  <si>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</si>
  <si>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</si>
  <si>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</si>
  <si>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</si>
  <si>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</si>
  <si>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</si>
  <si>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</si>
  <si>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</si>
  <si>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</si>
  <si>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</si>
  <si>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</si>
  <si>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</si>
  <si>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</si>
  <si>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</si>
  <si>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</si>
  <si>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</si>
  <si>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</si>
  <si>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</si>
  <si>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</si>
  <si>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</si>
  <si>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</si>
  <si>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</si>
  <si>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</si>
  <si>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</si>
  <si>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</si>
  <si>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</si>
  <si>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</si>
  <si>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</si>
  <si>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</si>
  <si>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</si>
  <si>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</si>
  <si>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</si>
  <si>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</si>
  <si>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</si>
  <si>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</si>
  <si>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</si>
  <si>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</si>
  <si>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</si>
  <si>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</si>
  <si>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</si>
  <si>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</si>
  <si>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</si>
  <si>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</si>
  <si>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</si>
  <si>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</si>
  <si>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</si>
  <si>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</si>
  <si>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</si>
  <si>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</si>
  <si>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</si>
  <si>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</si>
  <si>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</si>
  <si>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</si>
  <si>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</si>
  <si>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</si>
  <si>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</si>
  <si>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</si>
  <si>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</si>
  <si>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</si>
  <si>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</si>
  <si>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</si>
  <si>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</si>
  <si>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</si>
  <si>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</si>
  <si>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</si>
  <si>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</si>
  <si>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</si>
  <si>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</si>
  <si>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</si>
  <si>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</si>
  <si>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</si>
  <si>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</si>
  <si>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</si>
  <si>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</si>
  <si>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</si>
  <si>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</si>
  <si>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</si>
  <si>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</si>
  <si>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</si>
  <si>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</si>
  <si>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</si>
  <si>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</si>
  <si>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</si>
  <si>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</si>
  <si>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</si>
  <si>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</si>
  <si>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</si>
  <si>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</si>
  <si>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</si>
  <si>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</si>
  <si>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</si>
  <si>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</si>
  <si>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</si>
  <si>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</si>
  <si>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</si>
  <si>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</si>
  <si>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</si>
  <si>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</si>
  <si>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</si>
  <si>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</si>
  <si>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</si>
  <si>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</si>
  <si>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</si>
  <si>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</si>
  <si>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</si>
  <si>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</si>
  <si>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</si>
  <si>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</si>
  <si>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</si>
  <si>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</si>
  <si>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</si>
  <si>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</si>
  <si>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</si>
  <si>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</si>
  <si>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</si>
  <si>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</si>
  <si>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</si>
  <si>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</si>
  <si>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</si>
  <si>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</si>
  <si>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</si>
  <si>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</si>
  <si>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</si>
  <si>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</si>
  <si>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</si>
  <si>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</si>
  <si>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</si>
  <si>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</si>
  <si>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</si>
  <si>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</si>
  <si>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</si>
  <si>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</si>
  <si>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</si>
  <si>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</si>
  <si>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</si>
  <si>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</si>
  <si>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</si>
  <si>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</si>
  <si>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</si>
  <si>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</si>
  <si>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</si>
  <si>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</si>
  <si>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</si>
  <si>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</si>
  <si>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</si>
  <si>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</si>
  <si>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</si>
  <si>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</si>
  <si>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</si>
  <si>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</si>
  <si>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</si>
  <si>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</si>
  <si>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</si>
  <si>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</si>
  <si>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</si>
  <si>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</si>
  <si>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</si>
  <si>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</si>
  <si>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</si>
  <si>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</si>
  <si>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</si>
  <si>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</si>
  <si>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</si>
  <si>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</si>
  <si>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</si>
  <si>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</si>
  <si>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</si>
  <si>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</si>
  <si>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</si>
  <si>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</si>
  <si>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</si>
  <si>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</si>
  <si>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</si>
  <si>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</si>
  <si>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</si>
  <si>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</si>
  <si>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</si>
  <si>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</si>
  <si>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</si>
  <si>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</si>
  <si>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</si>
  <si>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</si>
  <si>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</si>
  <si>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</si>
  <si>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</si>
  <si>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</si>
  <si>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</si>
  <si>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</si>
  <si>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</si>
  <si>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</si>
  <si>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</si>
  <si>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</si>
  <si>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</si>
  <si>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</si>
  <si>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</si>
  <si>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</si>
  <si>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</si>
  <si>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</si>
  <si>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</si>
  <si>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</si>
  <si>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</si>
  <si>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</si>
  <si>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</si>
  <si>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</si>
  <si>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</si>
  <si>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</si>
  <si>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</si>
  <si>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</si>
  <si>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</si>
  <si>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</si>
  <si>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</si>
  <si>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</si>
  <si>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</si>
  <si>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</si>
  <si>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</si>
  <si>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</si>
  <si>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</si>
  <si>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</si>
  <si>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</si>
  <si>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</si>
  <si>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</si>
  <si>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</si>
  <si>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</si>
  <si>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</si>
  <si>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</si>
  <si>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</si>
  <si>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</si>
  <si>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</si>
  <si>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</si>
  <si>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</si>
  <si>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</si>
  <si>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</si>
  <si>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</si>
  <si>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</si>
  <si>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</si>
  <si>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</si>
  <si>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</si>
  <si>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</si>
  <si>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</si>
  <si>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</si>
  <si>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</si>
  <si>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</si>
  <si>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</si>
  <si>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</si>
  <si>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</si>
  <si>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</si>
  <si>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</si>
  <si>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</si>
  <si>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</si>
  <si>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</si>
  <si>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</si>
  <si>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</si>
  <si>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</si>
  <si>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</si>
  <si>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</si>
  <si>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</si>
  <si>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</si>
  <si>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</si>
  <si>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</si>
  <si>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</si>
  <si>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</si>
  <si>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</si>
  <si>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</si>
  <si>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</si>
  <si>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</si>
  <si>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</si>
  <si>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</si>
  <si>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</si>
  <si>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</si>
  <si>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</si>
  <si>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</si>
  <si>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</si>
  <si>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</si>
  <si>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</si>
  <si>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</si>
  <si>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</si>
  <si>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</si>
  <si>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</si>
  <si>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</si>
  <si>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</si>
  <si>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</si>
  <si>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</si>
  <si>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</si>
  <si>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</si>
  <si>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</si>
  <si>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</si>
  <si>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</si>
  <si>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</si>
  <si>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</si>
  <si>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</si>
  <si>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</si>
  <si>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</si>
  <si>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</si>
  <si>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</si>
  <si>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</si>
  <si>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</si>
  <si>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</si>
  <si>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</si>
  <si>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</si>
  <si>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</si>
  <si>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</si>
  <si>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</si>
  <si>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</si>
  <si>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</si>
  <si>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</si>
  <si>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</si>
  <si>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</si>
  <si>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</si>
  <si>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</si>
  <si>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</si>
  <si>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</si>
  <si>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</si>
  <si>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</si>
  <si>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</si>
  <si>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</si>
  <si>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</si>
  <si>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</si>
  <si>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</si>
  <si>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</si>
  <si>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</si>
  <si>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</si>
  <si>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</si>
  <si>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</si>
  <si>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</si>
  <si>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</si>
  <si>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</si>
  <si>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</si>
  <si>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</si>
  <si>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</si>
  <si>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</si>
  <si>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</si>
  <si>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</si>
  <si>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</si>
  <si>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</si>
  <si>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</si>
  <si>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</si>
  <si>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</si>
  <si>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</si>
  <si>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</si>
  <si>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</si>
  <si>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</si>
  <si>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</si>
  <si>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</si>
  <si>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</si>
  <si>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</si>
  <si>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</si>
  <si>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</si>
  <si>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</si>
  <si>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</si>
  <si>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</si>
  <si>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</si>
  <si>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</si>
  <si>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</si>
  <si>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</si>
  <si>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</si>
  <si>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</si>
  <si>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</si>
  <si>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</si>
  <si>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</si>
  <si>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</si>
  <si>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</si>
  <si>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</si>
  <si>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</si>
  <si>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</si>
  <si>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</si>
  <si>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</si>
  <si>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</si>
  <si>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</si>
  <si>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</si>
  <si>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</si>
  <si>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</si>
  <si>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</si>
  <si>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</si>
  <si>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</si>
  <si>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</si>
  <si>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</si>
  <si>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</si>
  <si>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</si>
  <si>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</si>
  <si>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</si>
  <si>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</si>
  <si>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</si>
  <si>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</si>
  <si>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</si>
  <si>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</si>
  <si>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</si>
  <si>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</si>
  <si>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</si>
  <si>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</si>
  <si>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</si>
  <si>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</si>
  <si>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</si>
  <si>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</si>
  <si>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</si>
  <si>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</si>
  <si>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</si>
  <si>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</si>
  <si>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</si>
  <si>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</si>
  <si>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</si>
  <si>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</si>
  <si>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</si>
  <si>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</si>
  <si>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</si>
  <si>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</si>
  <si>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</si>
  <si>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</si>
  <si>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</si>
  <si>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</si>
  <si>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</si>
  <si>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</si>
  <si>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</si>
  <si>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</si>
  <si>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</si>
  <si>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</si>
  <si>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</si>
  <si>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</si>
  <si>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</si>
  <si>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</si>
  <si>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</si>
  <si>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</si>
  <si>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</si>
  <si>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</si>
  <si>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</si>
  <si>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</si>
  <si>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</si>
  <si>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</si>
  <si>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</si>
  <si>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</si>
  <si>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</si>
  <si>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</si>
  <si>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</si>
  <si>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</si>
  <si>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</si>
  <si>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</si>
  <si>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</si>
  <si>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</si>
  <si>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</si>
  <si>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</si>
  <si>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</si>
  <si>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</si>
  <si>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</si>
  <si>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</si>
  <si>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</si>
  <si>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</si>
  <si>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</si>
  <si>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</si>
  <si>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</si>
  <si>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</si>
  <si>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</si>
  <si>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</si>
  <si>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</si>
  <si>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</si>
  <si>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</si>
  <si>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</si>
  <si>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</si>
  <si>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</si>
  <si>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</si>
  <si>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</si>
  <si>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</si>
  <si>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</si>
  <si>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</si>
  <si>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</si>
  <si>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</si>
  <si>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</si>
  <si>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</si>
  <si>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</si>
  <si>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</si>
  <si>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</si>
  <si>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</si>
  <si>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</si>
  <si>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</si>
  <si>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</si>
  <si>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</si>
  <si>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</si>
  <si>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</si>
  <si>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</si>
  <si>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</si>
  <si>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</si>
  <si>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</si>
  <si>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</si>
  <si>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</si>
  <si>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</si>
  <si>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</si>
  <si>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</si>
  <si>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</si>
  <si>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</si>
  <si>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</si>
  <si>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</si>
  <si>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</si>
  <si>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</si>
  <si>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</si>
  <si>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</si>
  <si>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</si>
  <si>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</si>
  <si>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</si>
  <si>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</si>
  <si>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</si>
  <si>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</si>
  <si>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</si>
  <si>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</si>
  <si>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</si>
  <si>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</si>
  <si>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</si>
  <si>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</si>
  <si>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</si>
  <si>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</si>
  <si>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</si>
  <si>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</si>
  <si>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</si>
  <si>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</si>
  <si>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</si>
  <si>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</si>
  <si>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</si>
  <si>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</si>
  <si>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</si>
  <si>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</si>
  <si>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</si>
  <si>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</si>
  <si>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</si>
  <si>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</si>
  <si>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</si>
  <si>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</si>
  <si>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</si>
  <si>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</si>
  <si>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</si>
  <si>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</si>
  <si>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</si>
  <si>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</si>
  <si>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</si>
  <si>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</si>
  <si>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</si>
  <si>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</si>
  <si>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</si>
  <si>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</si>
  <si>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</si>
  <si>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</si>
  <si>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</si>
  <si>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</si>
  <si>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</si>
  <si>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</si>
  <si>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</si>
  <si>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</si>
  <si>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</si>
  <si>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</si>
  <si>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</si>
  <si>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</si>
  <si>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</si>
  <si>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</si>
  <si>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</si>
  <si>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</si>
  <si>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</si>
  <si>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</si>
  <si>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</si>
  <si>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</si>
  <si>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</si>
  <si>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</si>
  <si>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</si>
  <si>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</si>
  <si>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</si>
  <si>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</si>
  <si>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</si>
  <si>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</si>
  <si>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</si>
  <si>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</si>
  <si>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</si>
  <si>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</si>
  <si>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</si>
  <si>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</si>
  <si>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</si>
  <si>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</si>
  <si>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</si>
  <si>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</si>
  <si>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</si>
  <si>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</si>
  <si>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</si>
  <si>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</si>
  <si>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</si>
  <si>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</si>
  <si>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</si>
  <si>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</si>
  <si>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</si>
  <si>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</si>
  <si>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</si>
  <si>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</si>
  <si>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</si>
  <si>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</si>
  <si>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</si>
  <si>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</si>
  <si>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</si>
  <si>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</si>
  <si>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</si>
  <si>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</si>
  <si>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</si>
  <si>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</si>
  <si>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</si>
  <si>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</si>
  <si>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</si>
  <si>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</si>
  <si>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</si>
  <si>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</si>
  <si>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</si>
  <si>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</si>
  <si>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</si>
  <si>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</si>
  <si>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</si>
  <si>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</si>
  <si>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</si>
  <si>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</si>
  <si>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</si>
  <si>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</si>
  <si>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</si>
  <si>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</si>
  <si>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</si>
  <si>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</si>
  <si>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</si>
  <si>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</si>
  <si>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</si>
  <si>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</si>
  <si>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</si>
  <si>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</si>
  <si>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</si>
  <si>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</si>
  <si>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</si>
  <si>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</si>
  <si>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</si>
  <si>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</si>
  <si>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</si>
  <si>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</si>
  <si>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</si>
  <si>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</si>
  <si>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</si>
  <si>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</si>
  <si>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</si>
  <si>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</si>
  <si>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</si>
  <si>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</si>
  <si>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</si>
  <si>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</si>
  <si>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</si>
  <si>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</si>
  <si>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</si>
  <si>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</si>
  <si>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</si>
  <si>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</si>
  <si>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</si>
  <si>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</si>
  <si>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</si>
  <si>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</si>
  <si>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</si>
  <si>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</si>
  <si>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</si>
  <si>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</si>
  <si>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</si>
  <si>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</si>
  <si>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</si>
  <si>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</si>
  <si>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</si>
  <si>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</si>
  <si>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</si>
  <si>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</si>
  <si>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</si>
  <si>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</si>
  <si>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</si>
  <si>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</si>
  <si>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</si>
  <si>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</si>
  <si>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</si>
  <si>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</si>
  <si>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</si>
  <si>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</si>
  <si>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</si>
  <si>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</si>
  <si>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</si>
  <si>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</si>
  <si>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</si>
  <si>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</si>
  <si>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</si>
  <si>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</si>
  <si>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</si>
  <si>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</si>
  <si>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</si>
  <si>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</si>
  <si>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</si>
  <si>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</si>
  <si>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</si>
  <si>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</si>
  <si>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</si>
  <si>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</si>
  <si>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</si>
  <si>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</si>
  <si>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</si>
  <si>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</si>
  <si>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</si>
  <si>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</si>
  <si>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</si>
  <si>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</si>
  <si>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</si>
  <si>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</si>
  <si>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</si>
  <si>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</si>
  <si>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</si>
  <si>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</si>
  <si>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</si>
  <si>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</si>
  <si>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</si>
  <si>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</si>
  <si>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</si>
  <si>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</si>
  <si>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</si>
  <si>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</si>
  <si>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</si>
  <si>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</si>
  <si>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</si>
  <si>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</si>
  <si>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</si>
  <si>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</si>
  <si>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</si>
  <si>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</si>
  <si>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</si>
  <si>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</si>
  <si>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</si>
  <si>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</si>
  <si>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</si>
  <si>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</si>
  <si>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</si>
  <si>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</si>
  <si>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</si>
  <si>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</si>
  <si>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</si>
  <si>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</si>
  <si>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</si>
  <si>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</si>
  <si>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</si>
  <si>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</si>
  <si>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</si>
  <si>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</si>
  <si>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</si>
  <si>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</si>
  <si>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</si>
  <si>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</si>
  <si>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</si>
  <si>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</si>
  <si>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</si>
  <si>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</si>
  <si>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</si>
  <si>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</si>
  <si>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</si>
  <si>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</si>
  <si>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</si>
  <si>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</si>
  <si>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</si>
  <si>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</si>
  <si>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</si>
  <si>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</si>
  <si>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</si>
  <si>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</si>
  <si>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</si>
  <si>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</si>
  <si>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</si>
  <si>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</si>
  <si>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</si>
  <si>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</si>
  <si>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</si>
  <si>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</si>
  <si>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</si>
  <si>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</si>
  <si>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</si>
  <si>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</si>
  <si>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</si>
  <si>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</si>
  <si>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</si>
  <si>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</si>
  <si>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</si>
  <si>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</si>
  <si>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</si>
  <si>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</si>
  <si>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</si>
  <si>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</si>
  <si>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</si>
  <si>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</si>
  <si>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</si>
  <si>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</si>
  <si>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</si>
  <si>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</si>
  <si>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</si>
  <si>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</si>
  <si>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</si>
  <si>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</si>
  <si>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</si>
  <si>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</si>
  <si>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</si>
  <si>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</si>
  <si>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</si>
  <si>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</si>
  <si>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</si>
  <si>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</si>
  <si>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</si>
  <si>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</si>
  <si>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</si>
  <si>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</si>
  <si>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</si>
  <si>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</si>
  <si>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</si>
  <si>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</si>
  <si>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</si>
  <si>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</si>
  <si>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</si>
  <si>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</si>
  <si>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</si>
  <si>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</si>
  <si>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</si>
  <si>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</si>
  <si>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</si>
  <si>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</si>
  <si>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</si>
  <si>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</si>
  <si>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</si>
  <si>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</si>
  <si>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</si>
  <si>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</si>
  <si>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</si>
  <si>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</si>
  <si>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</si>
  <si>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</si>
  <si>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</si>
  <si>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</si>
  <si>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</si>
  <si>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</si>
  <si>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</si>
  <si>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</si>
  <si>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</si>
  <si>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</si>
  <si>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</si>
  <si>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</si>
  <si>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</si>
  <si>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</si>
  <si>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</si>
  <si>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</si>
  <si>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</si>
  <si>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</si>
  <si>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</si>
  <si>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</si>
  <si>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</si>
  <si>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</si>
  <si>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</si>
  <si>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</si>
  <si>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</si>
  <si>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</si>
  <si>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</si>
  <si>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</si>
  <si>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</si>
  <si>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</si>
  <si>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</si>
  <si>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</si>
  <si>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</si>
  <si>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</si>
  <si>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</si>
  <si>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</si>
  <si>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</si>
  <si>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</si>
  <si>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</si>
  <si>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</si>
  <si>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</si>
  <si>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</si>
  <si>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</si>
  <si>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</si>
  <si>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</si>
  <si>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</si>
  <si>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</si>
  <si>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</si>
  <si>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</si>
  <si>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</si>
  <si>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</si>
  <si>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</si>
  <si>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</si>
  <si>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</si>
  <si>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</si>
  <si>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</si>
  <si>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</si>
  <si>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</si>
  <si>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</si>
  <si>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</si>
  <si>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</si>
  <si>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</si>
  <si>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</si>
  <si>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</si>
  <si>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</si>
  <si>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</si>
  <si>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</si>
  <si>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</si>
  <si>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</si>
  <si>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</si>
  <si>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</si>
  <si>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</si>
  <si>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</si>
  <si>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</si>
  <si>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</si>
  <si>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</si>
  <si>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</si>
  <si>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</si>
  <si>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</si>
  <si>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</si>
  <si>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</si>
  <si>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</si>
  <si>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</si>
  <si>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</si>
  <si>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</si>
  <si>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</si>
  <si>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</si>
  <si>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</si>
  <si>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</si>
  <si>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</si>
  <si>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</si>
  <si>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</si>
  <si>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</si>
  <si>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</si>
  <si>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</si>
  <si>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</si>
  <si>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</si>
  <si>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</si>
  <si>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</si>
  <si>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</si>
  <si>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</si>
  <si>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</si>
  <si>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</si>
  <si>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</si>
  <si>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</si>
  <si>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</si>
  <si>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</si>
  <si>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</si>
  <si>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</si>
  <si>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</si>
  <si>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</si>
  <si>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</si>
  <si>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</si>
  <si>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</si>
  <si>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</si>
  <si>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</si>
  <si>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</si>
  <si>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</si>
  <si>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</si>
  <si>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</si>
  <si>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</si>
  <si>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</si>
  <si>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</si>
  <si>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</si>
  <si>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</si>
  <si>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</si>
  <si>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</si>
  <si>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</si>
  <si>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</si>
  <si>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</si>
  <si>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</si>
  <si>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</si>
  <si>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</si>
  <si>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</si>
  <si>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</si>
  <si>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</si>
  <si>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</si>
  <si>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</si>
  <si>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</si>
  <si>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</si>
  <si>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</si>
  <si>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</si>
  <si>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</si>
  <si>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</si>
  <si>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</si>
  <si>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</si>
  <si>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</si>
  <si>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</si>
  <si>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</si>
  <si>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</si>
  <si>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</si>
  <si>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</si>
  <si>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</si>
  <si>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</si>
  <si>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</si>
  <si>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</si>
  <si>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</si>
  <si>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</si>
  <si>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</si>
  <si>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</si>
  <si>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</si>
  <si>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</si>
  <si>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</si>
  <si>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</si>
  <si>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</si>
  <si>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</si>
  <si>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</si>
  <si>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</si>
  <si>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</si>
  <si>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</si>
  <si>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</si>
  <si>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</si>
  <si>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</si>
  <si>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</si>
  <si>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</si>
  <si>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</si>
  <si>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</si>
  <si>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</si>
  <si>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</si>
  <si>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</si>
  <si>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</si>
  <si>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</si>
  <si>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</si>
  <si>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</si>
  <si>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</si>
  <si>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</si>
  <si>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</si>
  <si>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</si>
  <si>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</si>
  <si>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</si>
  <si>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</si>
  <si>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</si>
  <si>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</si>
  <si>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</si>
  <si>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</si>
  <si>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</si>
  <si>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</si>
  <si>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</si>
  <si>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</si>
  <si>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</si>
  <si>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</si>
  <si>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</si>
  <si>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</si>
  <si>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</si>
  <si>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</si>
  <si>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</si>
  <si>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</si>
  <si>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</si>
  <si>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</si>
  <si>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</si>
  <si>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</si>
  <si>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</si>
  <si>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</si>
  <si>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</si>
  <si>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</si>
  <si>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</si>
  <si>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</si>
  <si>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</si>
  <si>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</si>
  <si>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</si>
  <si>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</si>
  <si>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</si>
  <si>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</si>
  <si>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</si>
  <si>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</si>
  <si>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</si>
  <si>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</si>
  <si>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</si>
  <si>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</si>
  <si>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</si>
  <si>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</si>
  <si>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</si>
  <si>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</si>
  <si>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</si>
  <si>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</si>
  <si>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</si>
  <si>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</si>
  <si>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</si>
  <si>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</si>
  <si>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</si>
  <si>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</si>
  <si>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</si>
  <si>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</si>
  <si>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</si>
  <si>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</si>
  <si>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</si>
  <si>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</si>
  <si>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</si>
  <si>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</si>
  <si>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</si>
  <si>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</si>
  <si>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</si>
  <si>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</si>
  <si>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</si>
  <si>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</si>
  <si>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</si>
  <si>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</si>
  <si>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</si>
  <si>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</si>
  <si>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</si>
  <si>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</si>
  <si>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</si>
  <si>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</si>
  <si>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</si>
  <si>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</si>
  <si>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</si>
  <si>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</si>
  <si>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</si>
  <si>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</si>
  <si>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</si>
  <si>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</si>
  <si>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</si>
  <si>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</si>
  <si>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</si>
  <si>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</si>
  <si>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</si>
  <si>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</si>
  <si>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</si>
  <si>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</si>
  <si>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</si>
  <si>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</si>
  <si>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</si>
  <si>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</si>
  <si>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</si>
  <si>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</si>
  <si>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</si>
  <si>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</si>
  <si>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</si>
  <si>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</si>
  <si>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</si>
  <si>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</si>
  <si>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</si>
  <si>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</si>
  <si>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</si>
  <si>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</si>
  <si>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</si>
  <si>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</si>
  <si>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</si>
  <si>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</si>
  <si>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</si>
  <si>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</si>
  <si>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</si>
  <si>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</si>
  <si>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</si>
  <si>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</si>
  <si>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</si>
  <si>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</si>
  <si>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</si>
  <si>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</si>
  <si>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</si>
  <si>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</si>
  <si>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</si>
  <si>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</si>
  <si>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</si>
  <si>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</si>
  <si>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</si>
  <si>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</si>
  <si>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</si>
  <si>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</si>
  <si>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</si>
  <si>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</si>
  <si>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</si>
  <si>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</si>
  <si>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</si>
  <si>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</si>
  <si>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</si>
  <si>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</si>
  <si>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</si>
  <si>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</si>
  <si>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</si>
  <si>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</si>
  <si>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</si>
  <si>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</si>
  <si>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</si>
  <si>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</si>
  <si>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</si>
  <si>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</si>
  <si>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</si>
  <si>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</si>
  <si>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</si>
  <si>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</si>
  <si>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</si>
  <si>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</si>
  <si>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</si>
  <si>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</si>
  <si>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</si>
  <si>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</si>
  <si>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</si>
  <si>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</si>
  <si>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</si>
  <si>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</si>
  <si>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</si>
  <si>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</si>
  <si>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</si>
  <si>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</si>
  <si>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</si>
  <si>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</si>
  <si>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</si>
  <si>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</si>
  <si>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</si>
  <si>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</si>
  <si>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</si>
  <si>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</si>
  <si>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</si>
  <si>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</si>
  <si>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</si>
  <si>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</si>
  <si>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</si>
  <si>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</si>
  <si>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</si>
  <si>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</si>
  <si>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</si>
  <si>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</si>
  <si>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</si>
  <si>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</si>
  <si>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</si>
  <si>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</si>
  <si>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</si>
  <si>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</si>
  <si>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</si>
  <si>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</si>
  <si>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</si>
  <si>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</si>
  <si>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</si>
  <si>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</si>
  <si>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</si>
  <si>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</si>
  <si>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</si>
  <si>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</si>
  <si>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</si>
  <si>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</si>
  <si>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</si>
  <si>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</si>
  <si>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</si>
  <si>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</si>
  <si>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</si>
  <si>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</si>
  <si>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</si>
  <si>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</si>
  <si>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</si>
  <si>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</si>
  <si>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</si>
  <si>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</si>
  <si>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</si>
  <si>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</si>
  <si>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</si>
  <si>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</si>
  <si>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</si>
  <si>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</si>
  <si>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</si>
  <si>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</si>
  <si>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</si>
  <si>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</si>
  <si>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</si>
  <si>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</si>
  <si>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</si>
  <si>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</si>
  <si>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</si>
  <si>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</si>
  <si>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</si>
  <si>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</si>
  <si>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</si>
  <si>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</si>
  <si>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</si>
  <si>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</si>
  <si>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</si>
  <si>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</si>
  <si>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</si>
  <si>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</si>
  <si>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</si>
  <si>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</si>
  <si>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</si>
  <si>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</si>
  <si>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</si>
  <si>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</si>
  <si>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</si>
  <si>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</si>
  <si>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</si>
  <si>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</si>
  <si>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</si>
  <si>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</si>
  <si>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</si>
  <si>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</si>
  <si>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</si>
  <si>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</si>
  <si>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</si>
  <si>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</si>
  <si>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</si>
  <si>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</si>
  <si>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</si>
  <si>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</si>
  <si>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</si>
  <si>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</si>
  <si>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</si>
  <si>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</si>
  <si>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</si>
  <si>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</si>
  <si>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</si>
  <si>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</si>
  <si>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</si>
  <si>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</si>
  <si>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</si>
  <si>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</si>
  <si>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</si>
  <si>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</si>
  <si>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</si>
  <si>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</si>
  <si>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</si>
  <si>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</si>
  <si>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</si>
  <si>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</si>
  <si>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</si>
  <si>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</si>
  <si>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</si>
  <si>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</si>
  <si>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</si>
  <si>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</si>
  <si>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</si>
  <si>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</si>
  <si>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</si>
  <si>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</si>
  <si>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</si>
  <si>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</si>
  <si>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</si>
  <si>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</si>
  <si>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</si>
  <si>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</si>
  <si>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</si>
  <si>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</si>
  <si>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</si>
  <si>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</si>
  <si>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</si>
  <si>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</si>
  <si>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</si>
  <si>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</si>
  <si>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</si>
  <si>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</si>
  <si>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</si>
  <si>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</si>
  <si>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</si>
  <si>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</si>
  <si>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</si>
  <si>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</si>
  <si>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</si>
  <si>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</si>
  <si>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</si>
  <si>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</si>
  <si>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</si>
  <si>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</si>
  <si>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</si>
  <si>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</si>
  <si>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</si>
  <si>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</si>
  <si>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</si>
  <si>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</si>
  <si>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</si>
  <si>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</si>
  <si>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</si>
  <si>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</si>
  <si>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</si>
  <si>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</si>
  <si>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</si>
  <si>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</si>
  <si>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</si>
  <si>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</si>
  <si>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</si>
  <si>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</si>
  <si>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</si>
  <si>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</si>
  <si>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</si>
  <si>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</si>
  <si>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</si>
  <si>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</si>
  <si>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</si>
  <si>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</si>
  <si>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</si>
  <si>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</si>
  <si>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</si>
  <si>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</si>
  <si>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</si>
  <si>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</si>
  <si>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</si>
  <si>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</si>
  <si>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</si>
  <si>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</si>
  <si>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</si>
  <si>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</si>
  <si>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</si>
  <si>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</si>
  <si>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</si>
  <si>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</si>
  <si>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</si>
  <si>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</si>
  <si>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</si>
  <si>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</si>
  <si>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</si>
  <si>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</si>
  <si>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</si>
  <si>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</si>
  <si>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</si>
  <si>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</si>
  <si>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</si>
  <si>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</si>
  <si>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</si>
  <si>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</si>
  <si>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</si>
  <si>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</si>
  <si>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</si>
  <si>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</si>
  <si>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</si>
  <si>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</si>
  <si>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</si>
  <si>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</si>
  <si>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</si>
  <si>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</si>
  <si>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</si>
  <si>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</si>
  <si>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</si>
  <si>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</si>
  <si>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</si>
  <si>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</si>
  <si>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</si>
  <si>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</si>
  <si>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</si>
  <si>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</si>
  <si>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</si>
  <si>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</si>
  <si>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</si>
  <si>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</si>
  <si>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</si>
  <si>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</si>
  <si>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</si>
  <si>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</si>
  <si>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</si>
  <si>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</si>
  <si>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</si>
  <si>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</si>
  <si>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</si>
  <si>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</si>
  <si>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</si>
  <si>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</si>
  <si>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</si>
  <si>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</si>
  <si>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</si>
  <si>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</si>
  <si>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</si>
  <si>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</si>
  <si>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</si>
  <si>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</si>
  <si>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</si>
  <si>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</si>
  <si>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</si>
  <si>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</si>
  <si>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</si>
  <si>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</si>
  <si>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</si>
  <si>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</si>
  <si>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</si>
  <si>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</si>
  <si>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</si>
  <si>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</si>
  <si>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</si>
  <si>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</si>
  <si>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</si>
  <si>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</si>
  <si>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</si>
  <si>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</si>
  <si>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</si>
  <si>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</si>
  <si>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</si>
  <si>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</si>
  <si>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</si>
  <si>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</si>
  <si>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</si>
  <si>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</si>
  <si>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</si>
  <si>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</si>
  <si>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</si>
  <si>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</si>
  <si>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</si>
  <si>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</si>
  <si>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</si>
  <si>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</si>
  <si>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</si>
  <si>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</si>
  <si>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</si>
  <si>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</si>
  <si>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</si>
  <si>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</si>
  <si>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</si>
  <si>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</si>
  <si>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</si>
  <si>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</si>
  <si>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</si>
  <si>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</si>
  <si>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</si>
  <si>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</si>
  <si>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</si>
  <si>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</si>
  <si>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</si>
  <si>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</si>
  <si>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</si>
  <si>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</si>
  <si>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</si>
  <si>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</si>
  <si>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</si>
  <si>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</si>
  <si>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</si>
  <si>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</si>
  <si>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</si>
  <si>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</si>
  <si>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</si>
  <si>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</si>
  <si>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</si>
  <si>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</si>
  <si>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</si>
  <si>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</si>
  <si>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</si>
  <si>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</si>
  <si>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</si>
  <si>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</si>
  <si>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</si>
  <si>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</si>
  <si>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</si>
  <si>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</si>
  <si>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</si>
  <si>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</si>
  <si>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</si>
  <si>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</si>
  <si>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</si>
  <si>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</si>
  <si>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</si>
  <si>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</si>
  <si>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</si>
  <si>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</si>
  <si>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</si>
  <si>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</si>
  <si>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</si>
  <si>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</si>
  <si>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</si>
  <si>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</si>
  <si>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</si>
  <si>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</si>
  <si>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</si>
  <si>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</si>
  <si>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</si>
  <si>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</si>
  <si>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</si>
  <si>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</si>
  <si>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</si>
  <si>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</si>
  <si>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</si>
  <si>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</si>
  <si>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</si>
  <si>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</si>
  <si>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</si>
  <si>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</si>
  <si>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</si>
  <si>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</si>
  <si>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</si>
  <si>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</si>
  <si>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</si>
  <si>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</si>
  <si>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</si>
  <si>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</si>
  <si>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</si>
  <si>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</si>
  <si>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</si>
  <si>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</si>
  <si>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</si>
  <si>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</si>
  <si>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</si>
  <si>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</si>
  <si>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</si>
  <si>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</si>
  <si>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</si>
  <si>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</si>
  <si>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</si>
  <si>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</si>
  <si>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</si>
  <si>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</si>
  <si>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</si>
  <si>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</si>
  <si>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</si>
  <si>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</si>
  <si>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</si>
  <si>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</si>
  <si>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</si>
  <si>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</si>
  <si>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</si>
  <si>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</si>
  <si>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</si>
  <si>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</si>
  <si>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</si>
  <si>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</si>
  <si>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</si>
  <si>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</si>
  <si>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</si>
  <si>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</si>
  <si>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</si>
  <si>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</si>
  <si>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</si>
  <si>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</si>
  <si>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</si>
  <si>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</si>
  <si>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</si>
  <si>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</si>
  <si>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</si>
  <si>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</si>
  <si>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</si>
  <si>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</si>
  <si>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</si>
  <si>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</si>
  <si>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</si>
  <si>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</si>
  <si>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</si>
  <si>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</si>
  <si>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</si>
  <si>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</si>
  <si>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</si>
  <si>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</si>
  <si>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</si>
  <si>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</si>
  <si>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</si>
  <si>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</si>
  <si>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</si>
  <si>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</si>
  <si>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</si>
  <si>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</si>
  <si>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</si>
  <si>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</si>
  <si>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</si>
  <si>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</si>
  <si>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</si>
  <si>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</si>
  <si>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</si>
  <si>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</si>
  <si>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</si>
  <si>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</si>
  <si>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</si>
  <si>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</si>
  <si>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</si>
  <si>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</si>
  <si>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</si>
  <si>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</si>
  <si>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</si>
  <si>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</si>
  <si>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</si>
  <si>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</si>
  <si>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</si>
  <si>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</si>
  <si>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</si>
  <si>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</si>
  <si>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</si>
  <si>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</si>
  <si>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</si>
  <si>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</si>
  <si>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</si>
  <si>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</si>
  <si>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</si>
  <si>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</si>
  <si>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</si>
  <si>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</si>
  <si>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</si>
  <si>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</si>
  <si>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</si>
  <si>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</si>
  <si>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</si>
  <si>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</si>
  <si>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</si>
  <si>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</si>
  <si>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</si>
  <si>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</si>
  <si>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</si>
  <si>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</si>
  <si>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</si>
  <si>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</si>
  <si>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</si>
  <si>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</si>
  <si>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</si>
  <si>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</si>
  <si>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</si>
  <si>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</si>
  <si>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</si>
  <si>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</si>
  <si>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</si>
  <si>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</si>
  <si>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</si>
  <si>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</si>
  <si>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</si>
  <si>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</si>
  <si>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</si>
  <si>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</si>
  <si>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</si>
  <si>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</si>
  <si>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</si>
  <si>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</si>
  <si>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</si>
  <si>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</si>
  <si>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</si>
  <si>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</si>
  <si>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</si>
  <si>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</si>
  <si>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</si>
  <si>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</si>
  <si>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</si>
  <si>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</si>
  <si>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</si>
  <si>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</si>
  <si>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</si>
  <si>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</si>
  <si>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</si>
  <si>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</si>
  <si>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</si>
  <si>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</si>
  <si>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</si>
  <si>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</si>
  <si>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</si>
  <si>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</si>
  <si>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</si>
  <si>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</si>
  <si>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</si>
  <si>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</si>
  <si>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</si>
  <si>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</si>
  <si>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</si>
  <si>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</si>
  <si>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</si>
  <si>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</si>
  <si>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</si>
  <si>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</si>
  <si>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</si>
  <si>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</si>
  <si>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</si>
  <si>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</si>
  <si>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</si>
  <si>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</si>
  <si>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</si>
  <si>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</si>
  <si>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</si>
  <si>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</si>
  <si>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</si>
  <si>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</si>
  <si>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</si>
  <si>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</si>
  <si>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</si>
  <si>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</si>
  <si>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</si>
  <si>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</si>
  <si>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</si>
  <si>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</si>
  <si>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</si>
  <si>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</si>
  <si>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</si>
  <si>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</si>
  <si>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</si>
  <si>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</si>
  <si>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</si>
  <si>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</si>
  <si>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</si>
  <si>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</si>
  <si>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</si>
  <si>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</si>
  <si>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</si>
  <si>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</si>
  <si>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</si>
  <si>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</si>
  <si>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</si>
  <si>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</si>
  <si>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</si>
  <si>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</si>
  <si>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</si>
  <si>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</si>
  <si>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</si>
  <si>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</si>
  <si>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</si>
  <si>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</si>
  <si>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</si>
  <si>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</si>
  <si>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</si>
  <si>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</si>
  <si>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</si>
  <si>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</si>
  <si>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</si>
  <si>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</si>
  <si>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</si>
  <si>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</si>
  <si>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</si>
  <si>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</si>
  <si>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</si>
  <si>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</si>
  <si>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</si>
  <si>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</si>
  <si>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</si>
  <si>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</si>
  <si>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</si>
  <si>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</si>
  <si>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</si>
  <si>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</si>
  <si>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</si>
  <si>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</si>
  <si>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</si>
  <si>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</si>
  <si>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</si>
  <si>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</si>
  <si>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</si>
  <si>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</si>
  <si>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</si>
  <si>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</si>
  <si>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</si>
  <si>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</si>
  <si>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</si>
  <si>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</si>
  <si>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</si>
  <si>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</si>
  <si>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</si>
  <si>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</si>
  <si>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</si>
  <si>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</si>
  <si>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</si>
  <si>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</si>
  <si>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</si>
  <si>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</si>
  <si>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</si>
  <si>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</si>
  <si>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</si>
  <si>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</si>
  <si>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</si>
  <si>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</si>
  <si>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</si>
  <si>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</si>
  <si>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</si>
  <si>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</si>
  <si>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</si>
  <si>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</si>
  <si>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</si>
  <si>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</si>
  <si>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</si>
  <si>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</si>
  <si>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</si>
  <si>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</si>
  <si>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</si>
  <si>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</si>
  <si>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</si>
  <si>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</si>
  <si>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</si>
  <si>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</si>
  <si>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</si>
  <si>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</si>
  <si>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</si>
  <si>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</si>
  <si>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</si>
  <si>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</si>
  <si>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</si>
  <si>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</si>
  <si>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</si>
  <si>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</si>
  <si>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</si>
  <si>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</si>
  <si>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</si>
  <si>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</si>
  <si>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</si>
  <si>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</si>
  <si>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</si>
  <si>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</si>
  <si>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</si>
  <si>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</si>
  <si>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</si>
  <si>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</si>
  <si>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</si>
  <si>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</si>
  <si>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</si>
  <si>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</si>
  <si>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</si>
  <si>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</si>
  <si>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</si>
  <si>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</si>
  <si>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</si>
  <si>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</si>
  <si>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</si>
  <si>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</si>
  <si>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</si>
  <si>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</si>
  <si>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</si>
  <si>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</si>
  <si>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</si>
  <si>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</si>
  <si>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</si>
  <si>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</si>
  <si>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</si>
  <si>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</si>
  <si>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</si>
  <si>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</si>
  <si>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</si>
  <si>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</si>
  <si>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</si>
  <si>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</si>
  <si>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</si>
  <si>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</si>
  <si>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</si>
  <si>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</si>
  <si>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</si>
  <si>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</si>
  <si>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</si>
  <si>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</si>
  <si>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</si>
  <si>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</si>
  <si>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</si>
  <si>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</si>
  <si>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</si>
  <si>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</si>
  <si>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</si>
  <si>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</si>
  <si>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</si>
  <si>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</si>
  <si>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</si>
  <si>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</si>
  <si>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</si>
  <si>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</si>
  <si>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</si>
  <si>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</si>
  <si>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</si>
  <si>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</si>
  <si>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</si>
  <si>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</si>
  <si>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</si>
  <si>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</si>
  <si>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</si>
  <si>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</si>
  <si>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</si>
  <si>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</si>
  <si>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</si>
  <si>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</si>
  <si>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</si>
  <si>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</si>
  <si>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</si>
  <si>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</si>
  <si>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</si>
  <si>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</si>
  <si>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</si>
  <si>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</si>
  <si>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</si>
  <si>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</si>
  <si>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</si>
  <si>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</si>
  <si>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</si>
  <si>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</si>
  <si>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</si>
  <si>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</si>
  <si>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</si>
  <si>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</si>
  <si>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</si>
  <si>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</si>
  <si>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</si>
  <si>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</si>
  <si>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</si>
  <si>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</si>
  <si>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</si>
  <si>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</si>
  <si>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</si>
  <si>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</si>
  <si>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</si>
  <si>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</si>
  <si>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</si>
  <si>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</si>
  <si>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</si>
  <si>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</si>
  <si>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</si>
  <si>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</si>
  <si>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</si>
  <si>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</si>
  <si>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</si>
  <si>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</si>
  <si>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</si>
  <si>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</si>
  <si>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</si>
  <si>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</si>
  <si>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</si>
  <si>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</si>
  <si>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</si>
  <si>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</si>
  <si>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</si>
  <si>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</si>
  <si>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</si>
  <si>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</si>
  <si>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</si>
  <si>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</si>
  <si>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</si>
  <si>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</si>
  <si>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</si>
  <si>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</si>
  <si>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</si>
  <si>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</si>
  <si>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</si>
  <si>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</si>
  <si>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</si>
  <si>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</si>
  <si>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</si>
  <si>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</si>
  <si>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</si>
  <si>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</si>
  <si>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</si>
  <si>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</si>
  <si>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</si>
  <si>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</si>
  <si>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</si>
  <si>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</si>
  <si>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</si>
  <si>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</si>
  <si>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</si>
  <si>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</si>
  <si>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</si>
  <si>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</si>
  <si>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</si>
  <si>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</si>
  <si>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</si>
  <si>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</si>
  <si>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</si>
  <si>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</si>
  <si>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</si>
  <si>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</si>
  <si>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</si>
  <si>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</si>
  <si>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</si>
  <si>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</si>
  <si>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</si>
  <si>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</si>
  <si>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</si>
  <si>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</si>
  <si>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</si>
  <si>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</si>
  <si>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</si>
  <si>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</si>
  <si>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</si>
  <si>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</si>
  <si>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</si>
  <si>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</si>
  <si>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</si>
  <si>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</si>
  <si>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</si>
  <si>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</si>
  <si>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</si>
  <si>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</si>
  <si>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</si>
  <si>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</si>
  <si>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</si>
  <si>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</si>
  <si>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</si>
  <si>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</si>
  <si>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</si>
  <si>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</si>
  <si>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</si>
  <si>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</si>
  <si>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</si>
  <si>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</si>
  <si>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</si>
  <si>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</si>
  <si>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</si>
  <si>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</si>
  <si>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</si>
  <si>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</si>
  <si>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</si>
  <si>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</si>
  <si>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</si>
  <si>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</si>
  <si>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</si>
  <si>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</si>
  <si>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</si>
  <si>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</si>
  <si>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</si>
  <si>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</si>
  <si>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</si>
  <si>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</si>
  <si>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</si>
  <si>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</si>
  <si>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</si>
  <si>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</si>
  <si>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</si>
  <si>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</si>
  <si>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</si>
  <si>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</si>
  <si>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</si>
  <si>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</si>
  <si>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</si>
  <si>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</si>
  <si>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</si>
  <si>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</si>
  <si>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</si>
  <si>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</si>
  <si>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</si>
  <si>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</si>
  <si>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</si>
  <si>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</si>
  <si>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</si>
  <si>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</si>
  <si>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</si>
  <si>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</si>
  <si>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</si>
  <si>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</si>
  <si>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</si>
  <si>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</si>
  <si>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</si>
  <si>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</si>
  <si>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</si>
  <si>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</si>
  <si>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</si>
  <si>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</si>
  <si>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</si>
  <si>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</si>
  <si>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</si>
  <si>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</si>
  <si>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</si>
  <si>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</si>
  <si>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</si>
  <si>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</si>
  <si>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</si>
  <si>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</si>
  <si>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</si>
  <si>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</si>
  <si>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</si>
  <si>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</si>
  <si>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</si>
  <si>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</si>
  <si>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</si>
  <si>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</si>
  <si>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</si>
  <si>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</si>
  <si>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</si>
  <si>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</si>
  <si>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</si>
  <si>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</si>
  <si>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</si>
  <si>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</si>
  <si>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</si>
  <si>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</si>
  <si>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</si>
  <si>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</si>
  <si>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</si>
  <si>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</si>
  <si>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</si>
  <si>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</si>
  <si>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</si>
  <si>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</si>
  <si>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</si>
  <si>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</si>
  <si>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</si>
  <si>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</si>
  <si>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</si>
  <si>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</si>
  <si>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</si>
  <si>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</si>
  <si>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</si>
  <si>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</si>
  <si>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</si>
  <si>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</si>
  <si>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</si>
  <si>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</si>
  <si>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</si>
  <si>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</si>
  <si>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</si>
  <si>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</si>
  <si>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</si>
  <si>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</si>
  <si>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</si>
  <si>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</si>
  <si>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</si>
  <si>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</si>
  <si>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</si>
  <si>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</si>
  <si>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</si>
  <si>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</si>
  <si>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</si>
  <si>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</si>
  <si>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</si>
  <si>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</si>
  <si>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</si>
  <si>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</si>
  <si>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</si>
  <si>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</si>
  <si>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</si>
  <si>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</si>
  <si>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</si>
  <si>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</si>
  <si>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</si>
  <si>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</si>
  <si>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</si>
  <si>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</si>
  <si>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</si>
  <si>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</si>
  <si>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</si>
  <si>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</si>
  <si>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</si>
  <si>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</si>
  <si>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</si>
  <si>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</si>
  <si>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</si>
  <si>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</si>
  <si>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</si>
  <si>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</si>
  <si>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</si>
  <si>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</si>
  <si>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</si>
  <si>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</si>
  <si>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</si>
  <si>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</si>
  <si>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</si>
  <si>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</si>
  <si>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</si>
  <si>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</si>
  <si>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</si>
  <si>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</si>
  <si>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</si>
  <si>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</si>
  <si>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</si>
  <si>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</si>
  <si>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</si>
  <si>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</si>
  <si>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</si>
  <si>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</si>
  <si>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</si>
  <si>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</si>
  <si>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</si>
  <si>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</si>
  <si>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</si>
  <si>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</si>
  <si>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</si>
  <si>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</si>
  <si>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</si>
  <si>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</si>
  <si>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</si>
  <si>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</si>
  <si>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</si>
  <si>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</si>
  <si>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</si>
  <si>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</si>
  <si>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</si>
  <si>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</si>
  <si>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</si>
  <si>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</si>
  <si>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</si>
  <si>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</si>
  <si>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</si>
  <si>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</si>
  <si>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</si>
  <si>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</si>
  <si>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</si>
  <si>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</si>
  <si>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</si>
  <si>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</si>
  <si>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</si>
  <si>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</si>
  <si>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</si>
  <si>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</si>
  <si>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</si>
  <si>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</si>
  <si>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</si>
  <si>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</si>
  <si>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</si>
  <si>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</si>
  <si>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</si>
  <si>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</si>
  <si>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</si>
  <si>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</si>
  <si>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</si>
  <si>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</si>
  <si>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</si>
  <si>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</si>
  <si>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</si>
  <si>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</si>
  <si>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</si>
  <si>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</si>
  <si>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</si>
  <si>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</si>
  <si>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</si>
  <si>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</si>
  <si>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</si>
  <si>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</si>
  <si>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</si>
  <si>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</si>
  <si>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</si>
  <si>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</si>
  <si>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</si>
  <si>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</si>
  <si>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</si>
  <si>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</si>
  <si>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</si>
  <si>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</si>
  <si>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</si>
  <si>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</si>
  <si>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</si>
  <si>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</si>
  <si>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</si>
  <si>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</si>
  <si>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</si>
  <si>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</si>
  <si>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</si>
  <si>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</si>
  <si>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</si>
  <si>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</si>
  <si>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</si>
  <si>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</si>
  <si>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</si>
  <si>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</si>
  <si>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</si>
  <si>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</si>
  <si>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</si>
  <si>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</si>
  <si>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</si>
  <si>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</si>
  <si>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</si>
  <si>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</si>
  <si>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</si>
  <si>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</si>
  <si>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</si>
  <si>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</si>
  <si>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</si>
  <si>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</si>
  <si>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</si>
  <si>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</si>
  <si>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</si>
  <si>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</si>
  <si>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</si>
  <si>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</si>
  <si>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</si>
  <si>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</si>
  <si>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</si>
  <si>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</si>
  <si>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</si>
  <si>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</si>
  <si>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</si>
  <si>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</si>
  <si>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</si>
  <si>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</si>
  <si>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</si>
  <si>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</si>
  <si>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</si>
  <si>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</si>
  <si>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</si>
  <si>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</si>
  <si>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</si>
  <si>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</si>
  <si>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</si>
  <si>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</si>
  <si>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</si>
  <si>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</si>
  <si>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</si>
  <si>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</si>
  <si>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</si>
  <si>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</si>
  <si>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</si>
  <si>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</si>
  <si>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</si>
  <si>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</si>
  <si>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</si>
  <si>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</si>
  <si>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</si>
  <si>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</si>
  <si>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</si>
  <si>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</si>
  <si>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</si>
  <si>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</si>
  <si>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</si>
  <si>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</si>
  <si>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</si>
  <si>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</si>
  <si>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</si>
  <si>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</si>
  <si>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</si>
  <si>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</si>
  <si>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</si>
  <si>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</si>
  <si>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</si>
  <si>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</si>
  <si>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</si>
  <si>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</si>
  <si>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</si>
  <si>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</si>
  <si>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</si>
  <si>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</si>
  <si>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</si>
  <si>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</si>
  <si>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</si>
  <si>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</si>
  <si>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</si>
  <si>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</si>
  <si>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</si>
  <si>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</si>
  <si>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</si>
  <si>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</si>
  <si>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</si>
  <si>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</si>
  <si>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</si>
  <si>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</si>
  <si>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</si>
  <si>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</si>
  <si>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</si>
  <si>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</si>
  <si>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</si>
  <si>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</si>
  <si>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</si>
  <si>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</si>
  <si>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</si>
  <si>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</si>
  <si>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</si>
  <si>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</si>
  <si>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</si>
  <si>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</si>
  <si>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</si>
  <si>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</si>
  <si>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</si>
  <si>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</si>
  <si>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</si>
  <si>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</si>
  <si>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</si>
  <si>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</si>
  <si>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</si>
  <si>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</si>
  <si>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</si>
  <si>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</si>
  <si>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</si>
  <si>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</si>
  <si>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</si>
  <si>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</si>
  <si>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</si>
  <si>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</si>
  <si>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</si>
  <si>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</si>
  <si>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</si>
  <si>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</si>
  <si>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</si>
  <si>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</si>
  <si>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</si>
  <si>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</si>
  <si>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</si>
  <si>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</si>
  <si>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</si>
  <si>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</si>
  <si>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</si>
  <si>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</si>
  <si>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</si>
  <si>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</si>
  <si>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</si>
  <si>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</si>
  <si>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</si>
  <si>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</si>
  <si>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</si>
  <si>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</si>
  <si>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</si>
  <si>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</si>
  <si>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</si>
  <si>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</si>
  <si>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</si>
  <si>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</si>
  <si>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</si>
  <si>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</si>
  <si>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</si>
  <si>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</si>
  <si>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</si>
  <si>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</si>
  <si>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</si>
  <si>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</si>
  <si>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</si>
  <si>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</si>
  <si>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</si>
  <si>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</si>
  <si>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</si>
  <si>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</si>
  <si>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</si>
  <si>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</si>
  <si>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</si>
  <si>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</si>
  <si>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</si>
  <si>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</si>
  <si>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</si>
  <si>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</si>
  <si>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</si>
  <si>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</si>
  <si>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</si>
  <si>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</si>
  <si>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</si>
  <si>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</si>
  <si>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</si>
  <si>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</si>
  <si>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</si>
  <si>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</si>
  <si>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</si>
  <si>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</si>
  <si>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</si>
  <si>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</si>
  <si>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</si>
  <si>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</si>
  <si>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</si>
  <si>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</si>
  <si>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</si>
  <si>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</si>
  <si>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</si>
  <si>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</si>
  <si>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</si>
  <si>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</si>
  <si>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</si>
  <si>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</si>
  <si>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</si>
  <si>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</si>
  <si>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</si>
  <si>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</si>
  <si>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</si>
  <si>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</si>
  <si>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</si>
  <si>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</si>
  <si>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</si>
  <si>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</si>
  <si>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</si>
  <si>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</si>
  <si>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</si>
  <si>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</si>
  <si>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</si>
  <si>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</si>
  <si>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</si>
  <si>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</si>
  <si>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</si>
  <si>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</si>
  <si>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</si>
  <si>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</si>
  <si>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</si>
  <si>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</si>
  <si>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</si>
  <si>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</si>
  <si>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</si>
  <si>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</si>
  <si>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</si>
  <si>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</si>
  <si>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</si>
  <si>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</si>
  <si>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</si>
  <si>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</si>
  <si>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</si>
  <si>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</si>
  <si>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</si>
  <si>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</si>
  <si>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</si>
  <si>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</si>
  <si>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</si>
  <si>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</si>
  <si>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</si>
  <si>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</si>
  <si>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</si>
  <si>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</si>
  <si>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</si>
  <si>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</si>
  <si>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</si>
  <si>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</si>
  <si>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</si>
  <si>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</si>
  <si>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</si>
  <si>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</si>
  <si>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</si>
  <si>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</si>
  <si>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</si>
  <si>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</si>
  <si>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</si>
  <si>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</si>
  <si>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</si>
  <si>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</si>
  <si>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</si>
  <si>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</si>
  <si>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</si>
  <si>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</si>
  <si>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</si>
  <si>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</si>
  <si>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</si>
  <si>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</si>
  <si>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</si>
  <si>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</si>
  <si>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</si>
  <si>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</si>
  <si>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</si>
  <si>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</si>
  <si>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</si>
  <si>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</si>
  <si>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</si>
  <si>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</si>
  <si>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</si>
  <si>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</si>
  <si>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</si>
  <si>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</si>
  <si>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</si>
  <si>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</si>
  <si>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</si>
  <si>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</si>
  <si>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</si>
  <si>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</si>
  <si>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</si>
  <si>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</si>
  <si>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</si>
  <si>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</si>
  <si>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</si>
  <si>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</si>
  <si>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</si>
  <si>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</si>
  <si>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</si>
  <si>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</si>
  <si>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</si>
  <si>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</si>
  <si>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</si>
  <si>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</si>
  <si>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</si>
  <si>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</si>
  <si>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</si>
  <si>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</si>
  <si>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</si>
  <si>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</si>
  <si>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</si>
  <si>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</si>
  <si>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</si>
  <si>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</si>
  <si>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</si>
  <si>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</si>
  <si>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</si>
  <si>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</si>
  <si>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</si>
  <si>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</si>
  <si>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</si>
  <si>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</si>
  <si>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</si>
  <si>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</si>
  <si>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</si>
  <si>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</si>
  <si>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</si>
  <si>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</si>
  <si>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</si>
  <si>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</si>
  <si>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</si>
  <si>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</si>
  <si>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</si>
  <si>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</si>
  <si>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</si>
  <si>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</si>
  <si>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</si>
  <si>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</si>
  <si>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</si>
  <si>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</si>
  <si>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</si>
  <si>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</si>
  <si>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</si>
  <si>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</si>
  <si>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</si>
  <si>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</si>
  <si>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</si>
  <si>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</si>
  <si>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</si>
  <si>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</si>
  <si>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</si>
  <si>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</si>
  <si>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</si>
  <si>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</si>
  <si>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</si>
  <si>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</si>
  <si>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</si>
  <si>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</si>
  <si>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</si>
  <si>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</si>
  <si>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</si>
  <si>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</si>
  <si>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</si>
  <si>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</si>
  <si>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</si>
  <si>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</si>
  <si>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</si>
  <si>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</si>
  <si>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</si>
  <si>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</si>
  <si>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</si>
  <si>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</si>
  <si>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</si>
  <si>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</si>
  <si>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</si>
  <si>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</si>
  <si>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</si>
  <si>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</si>
  <si>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</si>
  <si>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</si>
  <si>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</si>
  <si>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</si>
  <si>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</si>
  <si>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</si>
  <si>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</si>
  <si>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</si>
  <si>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</si>
  <si>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</si>
  <si>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</si>
  <si>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</si>
  <si>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</si>
  <si>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</si>
  <si>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</si>
  <si>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</si>
  <si>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</si>
  <si>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</si>
  <si>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</si>
  <si>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</si>
  <si>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</si>
  <si>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</si>
  <si>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</si>
  <si>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</si>
  <si>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</si>
  <si>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</si>
  <si>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</si>
  <si>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</si>
  <si>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</si>
  <si>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</si>
  <si>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</si>
  <si>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</si>
  <si>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</si>
  <si>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</si>
  <si>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</si>
  <si>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</si>
  <si>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</si>
  <si>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</si>
  <si>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</si>
  <si>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</si>
  <si>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</si>
  <si>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</si>
  <si>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</si>
  <si>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</si>
  <si>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</si>
  <si>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</si>
  <si>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</si>
  <si>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</si>
  <si>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</si>
  <si>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</si>
  <si>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</si>
  <si>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</si>
  <si>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</si>
  <si>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</si>
  <si>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</si>
  <si>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</si>
  <si>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</si>
  <si>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</si>
  <si>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</si>
  <si>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</si>
  <si>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</si>
  <si>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</si>
  <si>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</si>
  <si>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</si>
  <si>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</si>
  <si>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</si>
  <si>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</si>
  <si>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</si>
  <si>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</si>
  <si>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</si>
  <si>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</si>
  <si>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</si>
  <si>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</si>
  <si>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</si>
  <si>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</si>
  <si>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</si>
  <si>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</si>
  <si>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</si>
  <si>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</si>
  <si>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</si>
  <si>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</si>
  <si>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</si>
  <si>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</si>
  <si>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</si>
  <si>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</si>
  <si>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</si>
  <si>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</si>
  <si>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</si>
  <si>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</si>
  <si>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</si>
  <si>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</si>
  <si>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</si>
  <si>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</si>
  <si>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</si>
  <si>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</si>
  <si>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</si>
  <si>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</si>
  <si>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</si>
  <si>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</si>
  <si>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</si>
  <si>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</si>
  <si>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</si>
  <si>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</si>
  <si>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</si>
  <si>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</si>
  <si>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</si>
  <si>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</si>
  <si>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</si>
  <si>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</si>
  <si>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</si>
  <si>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</si>
  <si>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</si>
  <si>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</si>
  <si>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</si>
  <si>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</si>
  <si>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</si>
  <si>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</si>
  <si>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</si>
  <si>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</si>
  <si>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</si>
  <si>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</si>
  <si>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</si>
  <si>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</si>
  <si>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</si>
  <si>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</si>
  <si>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</si>
  <si>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</si>
  <si>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</si>
  <si>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</si>
  <si>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</si>
  <si>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</si>
  <si>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</si>
  <si>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</si>
  <si>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</si>
  <si>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</si>
  <si>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</si>
  <si>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</si>
  <si>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</si>
  <si>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</si>
  <si>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</si>
  <si>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</si>
  <si>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</si>
  <si>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</si>
  <si>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</si>
  <si>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</si>
  <si>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</si>
  <si>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</si>
  <si>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</si>
  <si>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</si>
  <si>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</si>
  <si>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</si>
  <si>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</si>
  <si>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</si>
  <si>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</si>
  <si>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</si>
  <si>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</si>
  <si>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</si>
  <si>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</si>
  <si>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</si>
  <si>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</si>
  <si>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</si>
  <si>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</si>
  <si>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</si>
  <si>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</si>
  <si>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</si>
  <si>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</si>
  <si>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</si>
  <si>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</si>
  <si>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</si>
  <si>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</si>
  <si>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</si>
  <si>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</si>
  <si>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</si>
  <si>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</si>
  <si>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</si>
  <si>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</si>
  <si>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</si>
  <si>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</si>
  <si>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</si>
  <si>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</si>
  <si>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</si>
  <si>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</si>
  <si>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</si>
  <si>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</si>
  <si>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</si>
  <si>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</si>
  <si>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</si>
  <si>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</si>
  <si>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</si>
  <si>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</si>
  <si>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</si>
  <si>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</si>
  <si>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</si>
  <si>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</si>
  <si>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</si>
  <si>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</si>
  <si>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</si>
  <si>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</si>
  <si>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</si>
  <si>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</si>
  <si>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</si>
  <si>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</si>
  <si>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</si>
  <si>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</si>
  <si>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</si>
  <si>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</si>
  <si>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</si>
  <si>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</si>
  <si>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</si>
  <si>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</si>
  <si>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</si>
  <si>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</si>
  <si>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</si>
  <si>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</si>
  <si>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</si>
  <si>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</si>
  <si>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</si>
  <si>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</si>
  <si>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</si>
  <si>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</si>
  <si>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</si>
  <si>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</si>
  <si>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</si>
  <si>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</si>
  <si>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</si>
  <si>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</si>
  <si>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</si>
  <si>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</si>
  <si>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</si>
  <si>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</si>
  <si>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</si>
  <si>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</si>
  <si>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</si>
  <si>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</si>
  <si>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</si>
  <si>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</si>
  <si>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</si>
  <si>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</si>
  <si>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</si>
  <si>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</si>
  <si>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</si>
  <si>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</si>
  <si>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</si>
  <si>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</si>
  <si>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</si>
  <si>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</si>
  <si>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</si>
  <si>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</si>
  <si>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</si>
  <si>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</si>
  <si>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</si>
  <si>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</si>
  <si>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</si>
  <si>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</si>
  <si>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</si>
  <si>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</si>
  <si>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</si>
  <si>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</si>
  <si>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</si>
  <si>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</si>
  <si>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</si>
  <si>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</si>
  <si>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</si>
  <si>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</si>
  <si>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</si>
  <si>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</si>
  <si>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</si>
  <si>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</si>
  <si>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</si>
  <si>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</si>
  <si>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</si>
  <si>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</si>
  <si>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</si>
  <si>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</si>
  <si>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</si>
  <si>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</si>
  <si>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</si>
  <si>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</si>
  <si>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</si>
  <si>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</si>
  <si>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</si>
  <si>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</si>
  <si>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</si>
  <si>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</si>
  <si>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</si>
  <si>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</si>
  <si>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</si>
  <si>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</si>
  <si>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</si>
  <si>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</si>
  <si>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</si>
  <si>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</si>
  <si>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</si>
  <si>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</si>
  <si>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</si>
  <si>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</si>
  <si>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</si>
  <si>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</si>
  <si>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</si>
  <si>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</si>
  <si>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</si>
  <si>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</si>
  <si>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</si>
  <si>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</si>
  <si>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</si>
  <si>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</si>
  <si>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</si>
  <si>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</si>
  <si>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</si>
  <si>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</si>
  <si>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</si>
  <si>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</si>
  <si>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</si>
  <si>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</si>
  <si>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</si>
  <si>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</si>
  <si>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</si>
  <si>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</si>
  <si>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</si>
  <si>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</si>
  <si>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</si>
  <si>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</si>
  <si>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</si>
  <si>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</si>
  <si>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</si>
  <si>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</si>
  <si>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</si>
  <si>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</si>
  <si>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</si>
  <si>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</si>
  <si>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</si>
  <si>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</si>
  <si>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</si>
  <si>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</si>
  <si>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</si>
  <si>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</si>
  <si>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</si>
  <si>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</si>
  <si>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</si>
  <si>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</si>
  <si>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</si>
  <si>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</si>
  <si>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</si>
  <si>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</si>
  <si>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</si>
  <si>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</si>
  <si>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</si>
  <si>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</si>
  <si>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</si>
  <si>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</si>
  <si>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</si>
  <si>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</si>
  <si>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</si>
  <si>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</si>
  <si>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</si>
  <si>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</si>
  <si>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</si>
  <si>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</si>
  <si>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</si>
  <si>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</si>
  <si>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</si>
  <si>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</si>
  <si>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</si>
  <si>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</si>
  <si>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</si>
  <si>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</si>
  <si>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</si>
  <si>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</si>
  <si>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</si>
  <si>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</si>
  <si>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</si>
  <si>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</si>
  <si>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</si>
  <si>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</si>
  <si>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</si>
  <si>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</si>
  <si>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</si>
  <si>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</si>
  <si>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</si>
  <si>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</si>
  <si>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</si>
  <si>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</si>
  <si>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</si>
  <si>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</si>
  <si>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</si>
  <si>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</si>
  <si>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</si>
  <si>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</si>
  <si>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</si>
  <si>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</si>
  <si>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</si>
  <si>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</si>
  <si>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</si>
  <si>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</si>
  <si>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</si>
  <si>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</si>
  <si>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</si>
  <si>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</si>
  <si>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</si>
  <si>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</si>
  <si>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</si>
  <si>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</si>
  <si>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</si>
  <si>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</si>
  <si>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</si>
  <si>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</si>
  <si>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</si>
  <si>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</si>
  <si>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</si>
  <si>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</si>
  <si>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</si>
  <si>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</si>
  <si>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</si>
  <si>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</si>
  <si>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</si>
  <si>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</si>
  <si>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</si>
  <si>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</si>
  <si>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</si>
  <si>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</si>
  <si>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</si>
  <si>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</si>
  <si>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</si>
  <si>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</si>
  <si>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</si>
  <si>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</si>
  <si>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</si>
  <si>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</si>
  <si>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</si>
  <si>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</si>
  <si>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</si>
  <si>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</si>
  <si>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</si>
  <si>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</si>
  <si>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</si>
  <si>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</si>
  <si>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</si>
  <si>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</si>
  <si>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</si>
  <si>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</si>
  <si>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</si>
  <si>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</si>
  <si>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</si>
  <si>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</si>
  <si>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</si>
  <si>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</si>
  <si>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</si>
  <si>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</si>
  <si>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</si>
  <si>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</si>
  <si>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</si>
  <si>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</si>
  <si>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</si>
  <si>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</si>
  <si>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</si>
  <si>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</si>
  <si>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</si>
  <si>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</si>
  <si>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</si>
  <si>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</si>
  <si>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</si>
  <si>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</si>
  <si>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</si>
  <si>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</si>
  <si>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</si>
  <si>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</si>
  <si>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</si>
  <si>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</si>
  <si>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</si>
  <si>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</si>
  <si>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</si>
  <si>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</si>
  <si>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</si>
  <si>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</si>
  <si>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</si>
  <si>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</si>
  <si>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</si>
  <si>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</si>
  <si>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</si>
  <si>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</si>
  <si>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</si>
  <si>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</si>
  <si>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</si>
  <si>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</si>
  <si>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</si>
  <si>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</si>
  <si>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</si>
  <si>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</si>
  <si>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</si>
  <si>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</si>
  <si>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</si>
  <si>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</si>
  <si>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</si>
  <si>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</si>
  <si>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</si>
  <si>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</si>
  <si>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</si>
  <si>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</si>
  <si>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</si>
  <si>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</si>
  <si>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</si>
  <si>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</si>
  <si>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</si>
  <si>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</si>
  <si>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</si>
  <si>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</si>
  <si>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</si>
  <si>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</si>
  <si>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</si>
  <si>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</si>
  <si>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</si>
  <si>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</si>
  <si>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</si>
  <si>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</si>
  <si>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</si>
  <si>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</si>
  <si>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</si>
  <si>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</si>
  <si>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</si>
  <si>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</si>
  <si>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</si>
  <si>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</si>
  <si>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</si>
  <si>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</si>
  <si>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</si>
  <si>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</si>
  <si>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</si>
  <si>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</si>
  <si>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</si>
  <si>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</si>
  <si>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</si>
  <si>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</si>
  <si>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</si>
  <si>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</si>
  <si>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</si>
  <si>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</si>
  <si>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</si>
  <si>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</si>
  <si>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</si>
  <si>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</si>
  <si>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</si>
  <si>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</si>
  <si>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</si>
  <si>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</si>
  <si>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</si>
  <si>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</si>
  <si>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</si>
  <si>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</si>
  <si>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</si>
  <si>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</si>
  <si>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</si>
  <si>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</si>
  <si>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</si>
  <si>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</si>
  <si>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</si>
  <si>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</si>
  <si>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</si>
  <si>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</si>
  <si>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</si>
  <si>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</si>
  <si>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</si>
  <si>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</si>
  <si>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</si>
  <si>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</si>
  <si>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</si>
  <si>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</si>
  <si>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</si>
  <si>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</si>
  <si>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</si>
  <si>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</si>
  <si>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</si>
  <si>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</si>
  <si>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</si>
  <si>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</si>
  <si>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</si>
  <si>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</si>
  <si>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</si>
  <si>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</si>
  <si>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</si>
  <si>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</si>
  <si>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</si>
  <si>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</si>
  <si>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</si>
  <si>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</si>
  <si>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</si>
  <si>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</si>
  <si>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</si>
  <si>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</si>
  <si>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</si>
  <si>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</si>
  <si>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</si>
  <si>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</si>
  <si>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</si>
  <si>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</si>
  <si>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</si>
  <si>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</si>
  <si>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</si>
  <si>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</si>
  <si>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</si>
  <si>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</si>
  <si>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</si>
  <si>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</si>
  <si>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</si>
  <si>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</si>
  <si>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</si>
  <si>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</si>
  <si>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</si>
  <si>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</si>
  <si>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</si>
  <si>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</si>
  <si>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</si>
  <si>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</si>
  <si>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</si>
  <si>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</si>
  <si>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</si>
  <si>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</si>
  <si>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</si>
  <si>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</si>
  <si>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</si>
  <si>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</si>
  <si>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</si>
  <si>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</si>
  <si>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</si>
  <si>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</si>
  <si>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</si>
  <si>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</si>
  <si>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</si>
  <si>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</si>
  <si>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</si>
  <si>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</si>
  <si>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</si>
  <si>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</si>
  <si>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</si>
  <si>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</si>
  <si>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</si>
  <si>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</si>
  <si>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</si>
  <si>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</si>
  <si>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</si>
  <si>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</si>
  <si>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</si>
  <si>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</si>
  <si>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</si>
  <si>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</si>
  <si>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</si>
  <si>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</si>
  <si>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</si>
  <si>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</si>
  <si>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</si>
  <si>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</si>
  <si>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</si>
  <si>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</si>
  <si>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</si>
  <si>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</si>
  <si>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</si>
  <si>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</si>
  <si>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</si>
  <si>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</si>
  <si>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</si>
  <si>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</si>
  <si>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</si>
  <si>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</si>
  <si>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</si>
  <si>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</si>
  <si>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</si>
  <si>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</si>
  <si>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</si>
  <si>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</si>
  <si>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</si>
  <si>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</si>
  <si>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</si>
  <si>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</si>
  <si>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</si>
  <si>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</si>
  <si>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</si>
  <si>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</si>
  <si>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</si>
  <si>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</si>
  <si>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</si>
  <si>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</si>
  <si>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</si>
  <si>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</si>
  <si>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</si>
  <si>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</si>
  <si>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</si>
  <si>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</si>
  <si>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</si>
  <si>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</si>
  <si>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</si>
  <si>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</si>
  <si>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</si>
  <si>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</si>
  <si>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</si>
  <si>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</si>
  <si>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</si>
  <si>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</si>
  <si>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</si>
  <si>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</si>
  <si>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</si>
  <si>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</si>
  <si>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</si>
  <si>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</si>
  <si>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</si>
  <si>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</si>
  <si>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</si>
  <si>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</si>
  <si>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</si>
  <si>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</si>
  <si>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</si>
  <si>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</si>
  <si>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</si>
  <si>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</si>
  <si>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</si>
  <si>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</si>
  <si>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</si>
  <si>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</si>
  <si>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</si>
  <si>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</si>
  <si>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</si>
  <si>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</si>
  <si>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</si>
  <si>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</si>
  <si>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</si>
  <si>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</si>
  <si>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</si>
  <si>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</si>
  <si>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</si>
  <si>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</si>
  <si>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</si>
  <si>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</si>
  <si>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</si>
  <si>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</si>
  <si>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</si>
  <si>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</si>
  <si>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</si>
  <si>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</si>
  <si>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</si>
  <si>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</si>
  <si>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</si>
  <si>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</si>
  <si>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</si>
  <si>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</si>
  <si>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</si>
  <si>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</si>
  <si>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</si>
  <si>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</si>
  <si>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</si>
  <si>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</si>
  <si>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</si>
  <si>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</si>
  <si>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</si>
  <si>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</si>
  <si>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</si>
  <si>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</si>
  <si>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</si>
  <si>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</si>
  <si>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</si>
  <si>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</si>
  <si>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</si>
  <si>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</si>
  <si>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</si>
  <si>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</si>
  <si>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</si>
  <si>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</si>
  <si>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</si>
  <si>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</si>
  <si>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</si>
  <si>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</si>
  <si>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</si>
  <si>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</si>
  <si>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</si>
  <si>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</si>
  <si>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</si>
  <si>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</si>
  <si>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</si>
  <si>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</si>
  <si>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</si>
  <si>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</si>
  <si>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</si>
  <si>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</si>
  <si>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</si>
  <si>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</si>
  <si>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</si>
  <si>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</si>
  <si>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</si>
  <si>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</si>
  <si>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</si>
  <si>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</si>
  <si>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</si>
  <si>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</si>
  <si>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</si>
  <si>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</si>
  <si>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</si>
  <si>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</si>
  <si>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</si>
  <si>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</si>
  <si>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</si>
  <si>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</si>
  <si>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</si>
  <si>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</si>
  <si>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</si>
  <si>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</si>
  <si>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</si>
  <si>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</si>
  <si>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</si>
  <si>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</si>
  <si>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</si>
  <si>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</si>
  <si>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</si>
  <si>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</si>
  <si>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</si>
  <si>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</si>
  <si>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</si>
  <si>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</si>
  <si>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</si>
  <si>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</si>
  <si>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</si>
  <si>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</si>
  <si>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</si>
  <si>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</si>
  <si>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</si>
  <si>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</si>
  <si>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</si>
  <si>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</si>
  <si>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</si>
  <si>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</si>
  <si>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</si>
  <si>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</si>
  <si>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</si>
  <si>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</si>
  <si>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</si>
  <si>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</si>
  <si>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</si>
  <si>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</si>
  <si>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</si>
  <si>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</si>
  <si>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</si>
  <si>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</si>
  <si>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</si>
  <si>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</si>
  <si>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</si>
  <si>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</si>
  <si>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</si>
  <si>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</si>
  <si>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</si>
  <si>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</si>
  <si>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</si>
  <si>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</si>
  <si>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</si>
  <si>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</si>
  <si>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</si>
  <si>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</si>
  <si>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</si>
  <si>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</si>
  <si>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</si>
  <si>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</si>
  <si>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</si>
  <si>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</si>
  <si>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</si>
  <si>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</si>
  <si>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</si>
  <si>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</si>
  <si>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</si>
  <si>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</si>
  <si>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</si>
  <si>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</si>
  <si>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</si>
  <si>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</si>
  <si>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</si>
  <si>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</si>
  <si>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</si>
  <si>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</si>
  <si>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</si>
  <si>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</si>
  <si>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</si>
  <si>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</si>
  <si>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</si>
  <si>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</si>
  <si>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</si>
  <si>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</si>
  <si>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</si>
  <si>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</si>
  <si>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</si>
  <si>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</si>
  <si>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</si>
  <si>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</si>
  <si>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</si>
  <si>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</si>
  <si>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</si>
  <si>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</si>
  <si>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</si>
  <si>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</si>
  <si>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</si>
  <si>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</si>
  <si>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</si>
  <si>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</si>
  <si>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</si>
  <si>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</si>
  <si>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</si>
  <si>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</si>
  <si>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</si>
  <si>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</si>
  <si>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</si>
  <si>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</si>
  <si>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</si>
  <si>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</si>
  <si>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</si>
  <si>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</si>
  <si>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</si>
  <si>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</si>
  <si>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</si>
  <si>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</si>
  <si>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</si>
  <si>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</si>
  <si>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</si>
  <si>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</si>
  <si>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</si>
  <si>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</si>
  <si>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</si>
  <si>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</si>
  <si>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</si>
  <si>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</si>
  <si>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</si>
  <si>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</si>
  <si>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</si>
  <si>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</si>
  <si>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</si>
  <si>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</si>
  <si>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</si>
  <si>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</si>
  <si>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</si>
  <si>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</si>
  <si>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</si>
  <si>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</si>
  <si>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</si>
  <si>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</si>
  <si>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</si>
  <si>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</si>
  <si>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</si>
  <si>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</si>
  <si>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</si>
  <si>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</si>
  <si>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</si>
  <si>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</si>
  <si>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</si>
  <si>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</si>
  <si>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</si>
  <si>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</si>
  <si>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</si>
  <si>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</si>
  <si>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</si>
  <si>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</si>
  <si>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</si>
  <si>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</si>
  <si>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</si>
  <si>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</si>
  <si>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</si>
  <si>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</si>
  <si>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</si>
  <si>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</si>
  <si>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</si>
  <si>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</si>
  <si>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</si>
  <si>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</si>
  <si>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</si>
  <si>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</si>
  <si>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</si>
  <si>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</si>
  <si>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</si>
  <si>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</si>
  <si>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</si>
  <si>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</si>
  <si>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</si>
  <si>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</si>
  <si>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</si>
  <si>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</si>
  <si>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</si>
  <si>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</si>
  <si>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</si>
  <si>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</si>
  <si>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</si>
  <si>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</si>
  <si>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</si>
  <si>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</si>
  <si>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</si>
  <si>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</si>
  <si>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</si>
  <si>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</si>
  <si>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</si>
  <si>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</si>
  <si>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</si>
  <si>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</si>
  <si>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</si>
  <si>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</si>
  <si>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</si>
  <si>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</si>
  <si>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</si>
  <si>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</si>
  <si>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</si>
  <si>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</si>
  <si>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</si>
  <si>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</si>
  <si>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</si>
  <si>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</si>
  <si>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</si>
  <si>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</si>
  <si>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</si>
  <si>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</si>
  <si>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</si>
  <si>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</si>
  <si>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</si>
  <si>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</si>
  <si>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</si>
  <si>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</si>
  <si>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</si>
  <si>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</si>
  <si>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</si>
  <si>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</si>
  <si>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</si>
  <si>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</si>
  <si>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</si>
  <si>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</si>
  <si>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</si>
  <si>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</si>
  <si>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</si>
  <si>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</si>
  <si>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</si>
  <si>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</si>
  <si>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</si>
  <si>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</si>
  <si>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</si>
  <si>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</si>
  <si>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</si>
  <si>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</si>
  <si>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</si>
  <si>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</si>
  <si>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</si>
  <si>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</si>
  <si>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</si>
  <si>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</si>
  <si>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</si>
  <si>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</si>
  <si>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</si>
  <si>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</si>
  <si>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</si>
  <si>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</si>
  <si>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</si>
  <si>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</si>
  <si>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</si>
  <si>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</si>
  <si>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</si>
  <si>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</si>
  <si>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</si>
  <si>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</si>
  <si>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</si>
  <si>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</si>
  <si>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</si>
  <si>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</si>
  <si>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</si>
  <si>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</si>
  <si>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</si>
  <si>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</si>
  <si>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</si>
  <si>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</si>
  <si>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</si>
  <si>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</si>
  <si>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</si>
  <si>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</si>
  <si>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</si>
  <si>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</si>
  <si>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</si>
  <si>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</si>
  <si>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</si>
  <si>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</si>
  <si>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</si>
  <si>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</si>
  <si>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</si>
  <si>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</si>
  <si>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</si>
  <si>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</si>
  <si>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</si>
  <si>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</si>
  <si>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</si>
  <si>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</si>
  <si>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</si>
  <si>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</si>
  <si>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</si>
  <si>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</si>
  <si>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</si>
  <si>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</si>
  <si>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</si>
  <si>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</si>
  <si>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</si>
  <si>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</si>
  <si>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</si>
  <si>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</si>
  <si>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</si>
  <si>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</si>
  <si>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</si>
  <si>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</si>
  <si>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</si>
  <si>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</si>
  <si>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</si>
  <si>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</si>
  <si>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</si>
  <si>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</si>
  <si>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</si>
  <si>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</si>
  <si>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</si>
  <si>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</si>
  <si>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</si>
  <si>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</si>
  <si>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</si>
  <si>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</si>
  <si>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</si>
  <si>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</si>
  <si>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</si>
  <si>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</si>
  <si>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</si>
  <si>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</si>
  <si>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</si>
  <si>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</si>
  <si>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</si>
  <si>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</si>
  <si>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</si>
  <si>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</si>
  <si>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</si>
  <si>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</si>
  <si>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</si>
  <si>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</si>
  <si>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</si>
  <si>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</si>
  <si>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</si>
  <si>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</si>
  <si>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</si>
  <si>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</si>
  <si>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</si>
  <si>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</si>
  <si>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</si>
  <si>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</si>
  <si>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</si>
  <si>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</si>
  <si>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</si>
  <si>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</si>
  <si>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</si>
  <si>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</si>
  <si>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</si>
  <si>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</si>
  <si>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</si>
  <si>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</si>
  <si>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</si>
  <si>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</si>
  <si>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</si>
  <si>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</si>
  <si>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</si>
  <si>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</si>
  <si>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</si>
  <si>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</si>
  <si>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</si>
  <si>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</si>
  <si>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</si>
  <si>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</si>
  <si>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</si>
  <si>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</si>
  <si>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</si>
  <si>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</si>
  <si>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</si>
  <si>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</si>
  <si>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</si>
  <si>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</si>
  <si>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</si>
  <si>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</si>
  <si>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</si>
  <si>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</si>
  <si>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</si>
  <si>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</si>
  <si>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</si>
  <si>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</si>
  <si>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</si>
  <si>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</si>
  <si>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</si>
  <si>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</si>
  <si>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</si>
  <si>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</si>
  <si>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</si>
  <si>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</si>
  <si>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</si>
  <si>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</si>
  <si>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</si>
  <si>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</si>
  <si>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</si>
  <si>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</si>
  <si>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</si>
  <si>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</si>
  <si>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</si>
  <si>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</si>
  <si>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</si>
  <si>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</si>
  <si>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</si>
  <si>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</si>
  <si>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</si>
  <si>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</si>
  <si>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</si>
  <si>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</si>
  <si>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</si>
  <si>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</si>
  <si>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</si>
  <si>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</si>
  <si>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</si>
  <si>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</si>
  <si>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</si>
  <si>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</si>
  <si>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</si>
  <si>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</si>
  <si>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</si>
  <si>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</si>
  <si>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</si>
  <si>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</si>
  <si>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</si>
  <si>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</si>
  <si>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</si>
  <si>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</si>
  <si>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</si>
  <si>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</si>
  <si>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</si>
  <si>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</si>
  <si>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</si>
  <si>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</si>
  <si>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</si>
  <si>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</si>
  <si>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</si>
  <si>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</si>
  <si>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</si>
  <si>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</si>
  <si>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</si>
  <si>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</si>
  <si>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</si>
  <si>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</si>
  <si>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</si>
  <si>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</si>
  <si>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</si>
  <si>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</si>
  <si>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</si>
  <si>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</si>
  <si>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</si>
  <si>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</si>
  <si>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</si>
  <si>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</si>
  <si>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</si>
  <si>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</si>
  <si>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</si>
  <si>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</si>
  <si>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</si>
  <si>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</si>
  <si>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</si>
  <si>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</si>
  <si>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</si>
  <si>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</si>
  <si>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</si>
  <si>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</si>
  <si>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</si>
  <si>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</si>
  <si>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</si>
  <si>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</si>
  <si>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</si>
  <si>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</si>
  <si>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</si>
  <si>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</si>
  <si>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</si>
  <si>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</si>
  <si>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</si>
  <si>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</si>
  <si>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</si>
  <si>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</si>
  <si>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</si>
  <si>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</si>
  <si>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</si>
  <si>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</si>
  <si>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</si>
  <si>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</si>
  <si>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</si>
  <si>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</si>
  <si>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</si>
  <si>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</si>
  <si>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</si>
  <si>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</si>
  <si>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</si>
  <si>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</si>
  <si>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</si>
  <si>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</si>
  <si>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</si>
  <si>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</si>
  <si>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</si>
  <si>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</si>
  <si>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</si>
  <si>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</si>
  <si>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</si>
  <si>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</si>
  <si>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</si>
  <si>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</si>
  <si>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</si>
  <si>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</si>
  <si>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</si>
  <si>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</si>
  <si>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</si>
  <si>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</si>
  <si>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</si>
  <si>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</si>
  <si>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</si>
  <si>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</si>
  <si>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</si>
  <si>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</si>
  <si>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</si>
  <si>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</si>
  <si>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</si>
  <si>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</si>
  <si>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</si>
  <si>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</si>
  <si>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</si>
  <si>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</si>
  <si>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</si>
  <si>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</si>
  <si>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</si>
  <si>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</si>
  <si>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</si>
  <si>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</si>
  <si>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</si>
  <si>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</si>
  <si>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</si>
  <si>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</si>
  <si>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</si>
  <si>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</si>
  <si>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</si>
  <si>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</si>
  <si>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</si>
  <si>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</si>
  <si>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</si>
  <si>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</si>
  <si>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</si>
  <si>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</si>
  <si>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</si>
  <si>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</si>
  <si>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</si>
  <si>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</si>
  <si>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</si>
  <si>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</si>
  <si>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</si>
  <si>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</si>
  <si>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</si>
  <si>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</si>
  <si>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</si>
  <si>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</si>
  <si>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</si>
  <si>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</si>
  <si>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</si>
  <si>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</si>
  <si>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</si>
  <si>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</si>
  <si>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</si>
  <si>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</si>
  <si>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</si>
  <si>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</si>
  <si>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</si>
  <si>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</si>
  <si>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</si>
  <si>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</si>
  <si>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</si>
  <si>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</si>
  <si>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</si>
  <si>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</si>
  <si>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</si>
  <si>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</si>
  <si>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</si>
  <si>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</si>
  <si>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</si>
  <si>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</si>
  <si>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</si>
  <si>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</si>
  <si>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</si>
  <si>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</si>
  <si>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</si>
  <si>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</si>
  <si>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</si>
  <si>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</si>
  <si>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</si>
  <si>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</si>
  <si>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</si>
  <si>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</si>
  <si>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</si>
  <si>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</si>
  <si>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</si>
  <si>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</si>
  <si>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</si>
  <si>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</si>
  <si>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</si>
  <si>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</si>
  <si>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</si>
  <si>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</si>
  <si>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</si>
  <si>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</si>
  <si>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</si>
  <si>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</si>
  <si>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</si>
  <si>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</si>
  <si>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</si>
  <si>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</si>
  <si>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</si>
  <si>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</si>
  <si>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</si>
  <si>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</si>
  <si>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</si>
  <si>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</si>
  <si>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</si>
  <si>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</si>
  <si>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</si>
  <si>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</si>
  <si>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</si>
  <si>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</si>
  <si>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</si>
  <si>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</si>
  <si>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</si>
  <si>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</si>
  <si>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</si>
  <si>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</si>
  <si>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</si>
  <si>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</si>
  <si>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</si>
  <si>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</si>
  <si>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</si>
  <si>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</si>
  <si>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</si>
  <si>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</si>
  <si>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</si>
  <si>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</si>
  <si>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</si>
  <si>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</si>
  <si>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</si>
  <si>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</si>
  <si>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</si>
  <si>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</si>
  <si>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</si>
  <si>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</si>
  <si>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</si>
  <si>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</si>
  <si>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</si>
  <si>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</si>
  <si>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</si>
  <si>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</si>
  <si>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</si>
  <si>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</si>
  <si>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</si>
  <si>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</si>
  <si>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</si>
  <si>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</si>
  <si>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</si>
  <si>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</si>
  <si>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</si>
  <si>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</si>
  <si>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</si>
  <si>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</si>
  <si>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</si>
  <si>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</si>
  <si>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</si>
  <si>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</si>
  <si>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</si>
  <si>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</si>
  <si>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</si>
  <si>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</si>
  <si>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</si>
  <si>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</si>
  <si>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</si>
  <si>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</si>
  <si>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</si>
  <si>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</si>
  <si>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</si>
  <si>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</si>
  <si>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</si>
  <si>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</si>
  <si>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</si>
  <si>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</si>
  <si>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</si>
  <si>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</si>
  <si>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</si>
  <si>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</si>
  <si>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</si>
  <si>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</si>
  <si>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</si>
  <si>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</si>
  <si>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</si>
  <si>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</si>
  <si>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</si>
  <si>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</si>
  <si>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</si>
  <si>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</si>
  <si>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</si>
  <si>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</si>
  <si>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</si>
  <si>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</si>
  <si>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</si>
  <si>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</si>
  <si>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</si>
  <si>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</si>
  <si>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</si>
  <si>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</si>
  <si>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</si>
  <si>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</si>
  <si>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</si>
  <si>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</si>
  <si>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</si>
  <si>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</si>
  <si>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</si>
  <si>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</si>
  <si>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</si>
  <si>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</si>
  <si>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</si>
  <si>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</si>
  <si>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</si>
  <si>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</si>
  <si>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</si>
  <si>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</si>
  <si>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</si>
  <si>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</si>
  <si>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</si>
  <si>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</si>
  <si>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</si>
  <si>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</si>
  <si>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</si>
  <si>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</si>
  <si>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</si>
  <si>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</si>
  <si>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</si>
  <si>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</si>
  <si>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</si>
  <si>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</si>
  <si>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</si>
  <si>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</si>
  <si>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</si>
  <si>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</si>
  <si>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</si>
  <si>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</si>
  <si>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</si>
  <si>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</si>
  <si>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</si>
  <si>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</si>
  <si>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</si>
  <si>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</si>
  <si>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</si>
  <si>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</si>
  <si>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</si>
  <si>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</si>
  <si>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</si>
  <si>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</si>
  <si>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</si>
  <si>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</si>
  <si>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</si>
  <si>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</si>
  <si>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</si>
  <si>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</si>
  <si>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</si>
  <si>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</si>
  <si>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</si>
  <si>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</si>
  <si>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</si>
  <si>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</si>
  <si>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</si>
  <si>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</si>
  <si>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</si>
  <si>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</si>
  <si>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</si>
  <si>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</si>
  <si>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</si>
  <si>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</si>
  <si>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</si>
  <si>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</si>
  <si>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</si>
  <si>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</si>
  <si>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</si>
  <si>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</si>
  <si>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</si>
  <si>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</si>
  <si>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</si>
  <si>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</si>
  <si>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</si>
  <si>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</si>
  <si>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</si>
  <si>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</si>
  <si>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</si>
  <si>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</si>
  <si>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</si>
  <si>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</si>
  <si>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</si>
  <si>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</si>
  <si>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</si>
  <si>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</si>
  <si>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</si>
  <si>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</si>
  <si>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</si>
  <si>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</si>
  <si>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</si>
  <si>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</si>
  <si>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</si>
  <si>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</si>
  <si>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</si>
  <si>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</si>
  <si>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</si>
  <si>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</si>
  <si>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</si>
  <si>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</si>
  <si>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</si>
  <si>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</si>
  <si>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</si>
  <si>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</si>
  <si>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</si>
  <si>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</si>
  <si>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</si>
  <si>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</si>
  <si>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</si>
  <si>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</si>
  <si>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</si>
  <si>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</si>
  <si>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</si>
  <si>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</si>
  <si>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</si>
  <si>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</si>
  <si>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</si>
  <si>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</si>
  <si>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</si>
  <si>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</si>
  <si>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</si>
  <si>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</si>
  <si>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</si>
  <si>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</si>
  <si>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</si>
  <si>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</si>
  <si>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</si>
  <si>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</si>
  <si>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</si>
  <si>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</si>
  <si>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</si>
  <si>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</si>
  <si>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</si>
  <si>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</si>
  <si>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</si>
  <si>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</si>
  <si>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</si>
  <si>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</si>
  <si>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</si>
  <si>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</si>
  <si>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</si>
  <si>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</si>
  <si>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</si>
  <si>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</si>
  <si>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</si>
  <si>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</si>
  <si>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</si>
  <si>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</si>
  <si>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</si>
  <si>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</si>
  <si>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</si>
  <si>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</si>
  <si>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</si>
  <si>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</si>
  <si>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</si>
  <si>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</si>
  <si>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</si>
  <si>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</si>
  <si>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</si>
  <si>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</si>
  <si>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</si>
  <si>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</si>
  <si>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</si>
  <si>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</si>
  <si>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</si>
  <si>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</si>
  <si>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</si>
  <si>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</si>
  <si>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</si>
  <si>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</si>
  <si>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</si>
  <si>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</si>
  <si>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</si>
  <si>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</si>
  <si>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</si>
  <si>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</si>
  <si>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</si>
  <si>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</si>
  <si>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</si>
  <si>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</si>
  <si>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</si>
  <si>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</si>
  <si>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</si>
  <si>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</si>
  <si>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</si>
  <si>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</si>
  <si>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</si>
  <si>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</si>
  <si>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</si>
  <si>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</si>
  <si>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</si>
  <si>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</si>
  <si>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</si>
  <si>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</si>
  <si>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</si>
  <si>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</si>
  <si>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</si>
  <si>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</si>
  <si>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</si>
  <si>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</si>
  <si>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</si>
  <si>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</si>
  <si>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</si>
  <si>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</si>
  <si>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</si>
  <si>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</si>
  <si>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</si>
  <si>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</si>
  <si>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</si>
  <si>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</si>
  <si>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</si>
  <si>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</si>
  <si>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</si>
  <si>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</si>
  <si>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</si>
  <si>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</si>
  <si>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</si>
  <si>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</si>
  <si>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</si>
  <si>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</si>
  <si>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</si>
  <si>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</si>
  <si>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</si>
  <si>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</si>
  <si>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</si>
  <si>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</si>
  <si>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</si>
  <si>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</si>
  <si>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</si>
  <si>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</si>
  <si>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</si>
  <si>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</si>
  <si>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</si>
  <si>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</si>
  <si>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</si>
  <si>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</si>
  <si>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</si>
  <si>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</si>
  <si>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</si>
  <si>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</si>
  <si>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</si>
  <si>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</si>
  <si>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</si>
  <si>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</si>
  <si>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</si>
  <si>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</si>
  <si>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</si>
  <si>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</si>
  <si>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</si>
  <si>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</si>
  <si>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</si>
  <si>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</si>
  <si>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</si>
  <si>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</si>
  <si>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</si>
  <si>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</si>
  <si>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</si>
  <si>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</si>
  <si>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</si>
  <si>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</si>
  <si>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</si>
  <si>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</si>
  <si>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</si>
  <si>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</si>
  <si>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</si>
  <si>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</si>
  <si>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</si>
  <si>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</si>
  <si>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</si>
  <si>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</si>
  <si>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</si>
  <si>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</si>
  <si>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</si>
  <si>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</si>
  <si>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</si>
  <si>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</si>
  <si>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</si>
  <si>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</si>
  <si>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</si>
  <si>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</si>
  <si>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</si>
  <si>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</si>
  <si>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</si>
  <si>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</si>
  <si>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</si>
  <si>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</si>
  <si>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</si>
  <si>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</si>
  <si>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</si>
  <si>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</si>
  <si>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</si>
  <si>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</si>
  <si>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</si>
  <si>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</si>
  <si>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</si>
  <si>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</si>
  <si>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</si>
  <si>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</si>
  <si>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</si>
  <si>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</si>
  <si>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</si>
  <si>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</si>
  <si>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</si>
  <si>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</si>
  <si>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</si>
  <si>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</si>
  <si>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</si>
  <si>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</si>
  <si>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</si>
  <si>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</si>
  <si>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</si>
  <si>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</si>
  <si>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</si>
  <si>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</si>
  <si>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</si>
  <si>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</si>
  <si>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</si>
  <si>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</si>
  <si>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</si>
  <si>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</si>
  <si>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</si>
  <si>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</si>
  <si>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</si>
  <si>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</si>
  <si>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</si>
  <si>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</si>
  <si>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</si>
  <si>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</si>
  <si>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</si>
  <si>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</si>
  <si>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</si>
  <si>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</si>
  <si>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</si>
  <si>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</si>
  <si>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</si>
  <si>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</si>
  <si>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</si>
  <si>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</si>
  <si>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</si>
  <si>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</si>
  <si>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</si>
  <si>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</si>
  <si>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</si>
  <si>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</si>
  <si>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</si>
  <si>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</si>
  <si>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</si>
  <si>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</si>
  <si>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</si>
  <si>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</si>
  <si>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</si>
  <si>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</si>
  <si>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</si>
  <si>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</si>
  <si>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</si>
  <si>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</si>
  <si>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</si>
  <si>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</si>
  <si>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</si>
  <si>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</si>
  <si>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</si>
  <si>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</si>
  <si>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</si>
  <si>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</si>
  <si>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</si>
  <si>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</si>
  <si>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</si>
  <si>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</si>
  <si>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</si>
  <si>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</si>
  <si>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</si>
  <si>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</si>
  <si>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</si>
  <si>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</si>
  <si>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</si>
  <si>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</si>
  <si>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</si>
  <si>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</si>
  <si>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</si>
  <si>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</si>
  <si>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</si>
  <si>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</si>
  <si>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</si>
  <si>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</si>
  <si>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</si>
  <si>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</si>
  <si>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</si>
  <si>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</si>
  <si>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</si>
  <si>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</si>
  <si>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</si>
  <si>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</si>
  <si>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</si>
  <si>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</si>
  <si>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</si>
  <si>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</si>
  <si>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</si>
  <si>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</si>
  <si>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</si>
  <si>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</si>
  <si>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</si>
  <si>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</si>
  <si>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</si>
  <si>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</si>
  <si>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</si>
  <si>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</si>
  <si>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</si>
  <si>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</si>
  <si>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</si>
  <si>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</si>
  <si>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</si>
  <si>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</si>
  <si>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</si>
  <si>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</si>
  <si>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</si>
  <si>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</si>
  <si>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</si>
  <si>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</si>
  <si>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</si>
  <si>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</si>
  <si>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</si>
  <si>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</si>
  <si>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</si>
  <si>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</si>
  <si>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</si>
  <si>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</si>
  <si>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</si>
  <si>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</si>
  <si>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</si>
  <si>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</si>
  <si>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</si>
  <si>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</si>
  <si>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</si>
  <si>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</si>
  <si>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</si>
  <si>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</si>
  <si>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</si>
  <si>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</si>
  <si>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</si>
  <si>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</si>
  <si>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</si>
  <si>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</si>
  <si>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</si>
  <si>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</si>
  <si>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</si>
  <si>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</si>
  <si>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</si>
  <si>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</si>
  <si>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</si>
  <si>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</si>
  <si>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</si>
  <si>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</si>
  <si>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</si>
  <si>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</si>
  <si>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</si>
  <si>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</si>
  <si>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</si>
  <si>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</si>
  <si>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</si>
  <si>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</si>
  <si>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</si>
  <si>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</si>
  <si>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</si>
  <si>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</si>
  <si>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</si>
  <si>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</si>
  <si>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</si>
  <si>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</si>
  <si>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</si>
  <si>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</si>
  <si>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</si>
  <si>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</si>
  <si>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</si>
  <si>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</si>
  <si>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</si>
  <si>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</si>
  <si>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</si>
  <si>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</si>
  <si>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</si>
  <si>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</si>
  <si>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</si>
  <si>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</si>
  <si>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</si>
  <si>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</si>
  <si>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</si>
  <si>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</si>
  <si>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</si>
  <si>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</si>
  <si>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</si>
  <si>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</si>
  <si>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</si>
  <si>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</si>
  <si>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</si>
  <si>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</si>
  <si>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</si>
  <si>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</si>
  <si>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</si>
  <si>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</si>
  <si>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</si>
  <si>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</si>
  <si>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</si>
  <si>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</si>
  <si>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</si>
  <si>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</si>
  <si>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</si>
  <si>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</si>
  <si>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</si>
  <si>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</si>
  <si>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</si>
  <si>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</si>
  <si>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</si>
  <si>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</si>
  <si>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</si>
  <si>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</si>
  <si>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</si>
  <si>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</si>
  <si>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</si>
  <si>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</si>
  <si>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</si>
  <si>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</si>
  <si>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</si>
  <si>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</si>
  <si>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</si>
  <si>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</si>
  <si>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</si>
  <si>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</si>
  <si>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</si>
  <si>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</si>
  <si>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</si>
  <si>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</si>
  <si>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</si>
  <si>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</si>
  <si>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</si>
  <si>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</si>
  <si>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</si>
  <si>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</si>
  <si>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</si>
  <si>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</si>
  <si>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</si>
  <si>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</si>
  <si>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</si>
  <si>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</si>
  <si>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</si>
  <si>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</si>
  <si>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</si>
  <si>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</si>
  <si>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</si>
  <si>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</si>
  <si>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</si>
  <si>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</si>
  <si>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</si>
  <si>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</si>
  <si>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</si>
  <si>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</si>
  <si>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</si>
  <si>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</si>
  <si>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</si>
  <si>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</si>
  <si>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</si>
  <si>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</si>
  <si>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</si>
  <si>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</si>
  <si>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</si>
  <si>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</si>
  <si>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</si>
  <si>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</si>
  <si>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</si>
  <si>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</si>
  <si>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</si>
  <si>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</si>
  <si>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</si>
  <si>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</si>
  <si>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</si>
  <si>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</si>
  <si>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</si>
  <si>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</si>
  <si>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</si>
  <si>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</si>
  <si>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</si>
  <si>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</si>
  <si>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</si>
  <si>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</si>
  <si>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</si>
  <si>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</si>
  <si>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</si>
  <si>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</si>
  <si>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</si>
  <si>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</si>
  <si>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</si>
  <si>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</si>
  <si>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</si>
  <si>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</si>
  <si>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</si>
  <si>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</si>
  <si>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</si>
  <si>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</si>
  <si>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</si>
  <si>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</si>
  <si>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</si>
  <si>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</si>
  <si>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</si>
  <si>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</si>
  <si>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</si>
  <si>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</si>
  <si>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</si>
  <si>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</si>
  <si>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</si>
  <si>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</si>
  <si>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</si>
  <si>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</si>
  <si>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</si>
  <si>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</si>
  <si>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</si>
  <si>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</si>
  <si>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</si>
  <si>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</si>
  <si>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</si>
  <si>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</si>
  <si>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</si>
  <si>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</si>
  <si>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</si>
  <si>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</si>
  <si>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</si>
  <si>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</si>
  <si>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</si>
  <si>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</si>
  <si>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</si>
  <si>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</si>
  <si>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</si>
  <si>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</si>
  <si>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</si>
  <si>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</si>
  <si>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</si>
  <si>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</si>
  <si>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</si>
  <si>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</si>
  <si>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</si>
  <si>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</si>
  <si>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</si>
  <si>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</si>
  <si>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</si>
  <si>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</si>
  <si>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</si>
  <si>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</si>
  <si>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</si>
  <si>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</si>
  <si>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</si>
  <si>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</si>
  <si>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</si>
  <si>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</si>
  <si>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</si>
  <si>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</si>
  <si>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</si>
  <si>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</si>
  <si>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</si>
  <si>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</si>
  <si>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</si>
  <si>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</si>
  <si>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</si>
  <si>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</si>
  <si>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</si>
  <si>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</si>
  <si>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</si>
  <si>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</si>
  <si>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</si>
  <si>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</si>
  <si>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</si>
  <si>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</si>
  <si>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</si>
  <si>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</si>
  <si>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</si>
  <si>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</si>
  <si>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</si>
  <si>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</si>
  <si>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</si>
  <si>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</si>
  <si>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</si>
  <si>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</si>
  <si>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</si>
  <si>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</si>
  <si>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</si>
  <si>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</si>
  <si>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</si>
  <si>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</si>
  <si>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</si>
  <si>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</si>
  <si>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</si>
  <si>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</si>
  <si>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</si>
  <si>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</si>
  <si>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</si>
  <si>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</si>
  <si>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</si>
  <si>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</si>
  <si>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</si>
  <si>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</si>
  <si>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</si>
  <si>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</si>
  <si>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</si>
  <si>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</si>
  <si>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</si>
  <si>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</si>
  <si>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</si>
  <si>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</si>
  <si>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</si>
  <si>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</si>
  <si>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</si>
  <si>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</si>
  <si>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</si>
  <si>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</si>
  <si>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</si>
  <si>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</si>
  <si>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</si>
  <si>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</si>
  <si>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</si>
  <si>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</si>
  <si>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</si>
  <si>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</si>
  <si>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</si>
  <si>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</si>
  <si>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</si>
  <si>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</si>
  <si>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</si>
  <si>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</si>
  <si>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</si>
  <si>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</si>
  <si>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</si>
  <si>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</si>
  <si>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</si>
  <si>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</si>
  <si>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</si>
  <si>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</si>
  <si>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</si>
  <si>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</si>
  <si>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</si>
  <si>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</si>
  <si>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</si>
  <si>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</si>
  <si>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</si>
  <si>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</si>
  <si>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</si>
  <si>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</si>
  <si>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</si>
  <si>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</si>
  <si>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</si>
  <si>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</si>
  <si>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</si>
  <si>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</si>
  <si>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</si>
  <si>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</si>
  <si>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</si>
  <si>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</si>
  <si>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</si>
  <si>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</si>
  <si>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</si>
  <si>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</si>
  <si>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</si>
  <si>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</si>
  <si>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</si>
  <si>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</si>
  <si>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</si>
  <si>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</si>
  <si>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</si>
  <si>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</si>
  <si>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</si>
  <si>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</si>
  <si>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</si>
  <si>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</si>
  <si>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</si>
  <si>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</si>
  <si>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</si>
  <si>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</si>
  <si>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</si>
  <si>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</si>
  <si>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</si>
  <si>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</si>
  <si>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</si>
  <si>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</si>
  <si>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</si>
  <si>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</si>
  <si>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</si>
  <si>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</si>
  <si>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</si>
  <si>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</si>
  <si>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</si>
  <si>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</si>
  <si>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</si>
  <si>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</si>
  <si>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</si>
  <si>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</si>
  <si>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</si>
  <si>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</si>
  <si>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</si>
  <si>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</si>
  <si>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</si>
  <si>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</si>
  <si>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</si>
  <si>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</si>
  <si>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</si>
  <si>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</si>
  <si>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</si>
  <si>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</si>
  <si>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</si>
  <si>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</si>
  <si>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</si>
  <si>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</si>
  <si>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</si>
  <si>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</si>
  <si>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</si>
  <si>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</si>
  <si>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</si>
  <si>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</si>
  <si>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</si>
  <si>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</si>
  <si>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</si>
  <si>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</si>
  <si>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</si>
  <si>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</si>
  <si>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</si>
  <si>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</si>
  <si>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</si>
  <si>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</si>
  <si>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</si>
  <si>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</si>
  <si>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</si>
  <si>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</si>
  <si>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</si>
  <si>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</si>
  <si>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</si>
  <si>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</si>
  <si>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</si>
  <si>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</si>
  <si>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</si>
  <si>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</si>
  <si>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</si>
  <si>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</si>
  <si>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</si>
  <si>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</si>
  <si>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</si>
  <si>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</si>
  <si>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</si>
  <si>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</si>
  <si>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</si>
  <si>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</si>
  <si>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</si>
  <si>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</si>
  <si>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</si>
  <si>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</si>
  <si>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</si>
  <si>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</si>
  <si>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</si>
  <si>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</si>
  <si>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</si>
  <si>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</si>
  <si>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</si>
  <si>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</si>
  <si>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</si>
  <si>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</si>
  <si>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</si>
  <si>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</si>
  <si>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</si>
  <si>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</si>
  <si>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</si>
  <si>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</si>
  <si>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</si>
  <si>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</si>
  <si>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</si>
  <si>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</si>
  <si>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</si>
  <si>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</si>
  <si>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</si>
  <si>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</si>
  <si>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</si>
  <si>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</si>
  <si>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</si>
  <si>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</si>
  <si>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</si>
  <si>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</si>
  <si>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</si>
  <si>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</si>
  <si>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</si>
  <si>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</si>
  <si>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</si>
  <si>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</si>
  <si>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</si>
  <si>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</si>
  <si>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</si>
  <si>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</si>
  <si>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</si>
  <si>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</si>
  <si>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</si>
  <si>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</si>
  <si>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</si>
  <si>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</si>
  <si>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</si>
  <si>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</si>
  <si>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</si>
  <si>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</si>
  <si>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</si>
  <si>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</si>
  <si>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</si>
  <si>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</si>
  <si>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</si>
  <si>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</si>
  <si>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</si>
  <si>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</si>
  <si>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</si>
  <si>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</si>
  <si>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</si>
  <si>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</si>
  <si>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</si>
  <si>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</si>
  <si>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</si>
  <si>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</si>
  <si>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</si>
  <si>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</si>
  <si>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</si>
  <si>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</si>
  <si>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</si>
  <si>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</si>
  <si>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</si>
  <si>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</si>
  <si>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</si>
  <si>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</si>
  <si>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</si>
  <si>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</si>
  <si>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</si>
  <si>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</si>
  <si>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</si>
  <si>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</si>
  <si>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</si>
  <si>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</si>
  <si>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</si>
  <si>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</si>
  <si>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</si>
  <si>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</si>
  <si>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</si>
  <si>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</si>
  <si>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</si>
  <si>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</si>
  <si>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</si>
  <si>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</si>
  <si>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</si>
  <si>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</si>
  <si>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</si>
  <si>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</si>
  <si>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</si>
  <si>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</si>
  <si>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</si>
  <si>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</si>
  <si>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</si>
  <si>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</si>
  <si>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</si>
  <si>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</si>
  <si>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</si>
  <si>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</si>
  <si>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</si>
  <si>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</si>
  <si>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</si>
  <si>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</si>
  <si>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</si>
  <si>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</si>
  <si>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</si>
  <si>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</si>
  <si>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</si>
  <si>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</si>
  <si>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</si>
  <si>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</si>
  <si>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</si>
  <si>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</si>
  <si>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</si>
  <si>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</si>
  <si>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</si>
  <si>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</si>
  <si>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</si>
  <si>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</si>
  <si>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</si>
  <si>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</si>
  <si>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</si>
  <si>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</si>
  <si>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</si>
  <si>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</si>
  <si>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</si>
  <si>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</si>
  <si>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</si>
  <si>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</si>
  <si>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</si>
  <si>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</si>
  <si>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</si>
  <si>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</si>
  <si>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</si>
  <si>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</si>
  <si>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</si>
  <si>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</si>
  <si>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</si>
  <si>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</si>
  <si>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</si>
  <si>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</si>
  <si>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</si>
  <si>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</si>
  <si>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</si>
  <si>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</si>
  <si>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</si>
  <si>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</si>
  <si>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</si>
  <si>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</si>
  <si>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</si>
  <si>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</si>
  <si>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</si>
  <si>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</si>
  <si>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</si>
  <si>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</si>
  <si>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</si>
  <si>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</si>
  <si>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</si>
  <si>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</si>
  <si>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</si>
  <si>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</si>
  <si>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</si>
  <si>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</si>
  <si>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</si>
  <si>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</si>
  <si>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</si>
  <si>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</si>
  <si>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</si>
  <si>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</si>
  <si>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</si>
  <si>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</si>
  <si>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</si>
  <si>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</si>
  <si>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</si>
  <si>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</si>
  <si>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</si>
  <si>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</si>
  <si>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</si>
  <si>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</si>
  <si>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</si>
  <si>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</si>
  <si>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</si>
  <si>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</si>
  <si>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</si>
  <si>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</si>
  <si>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</si>
  <si>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</si>
  <si>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</si>
  <si>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</si>
  <si>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</si>
  <si>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</si>
  <si>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</si>
  <si>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</si>
  <si>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</si>
  <si>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</si>
  <si>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</si>
  <si>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</si>
  <si>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</si>
  <si>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</si>
  <si>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</si>
  <si>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</si>
  <si>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</si>
  <si>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</si>
  <si>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</si>
  <si>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</si>
  <si>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</si>
  <si>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</si>
  <si>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</si>
  <si>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</si>
  <si>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</si>
  <si>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</si>
  <si>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</si>
  <si>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</si>
  <si>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</si>
  <si>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</si>
  <si>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</si>
  <si>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</si>
  <si>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</si>
  <si>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</si>
  <si>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</si>
  <si>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</si>
  <si>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</si>
  <si>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</si>
  <si>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</si>
  <si>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</si>
  <si>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</si>
  <si>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</si>
  <si>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</si>
  <si>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</si>
  <si>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</si>
  <si>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</si>
  <si>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</si>
  <si>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</si>
  <si>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</si>
  <si>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</si>
  <si>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</si>
  <si>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</si>
  <si>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</si>
  <si>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</si>
  <si>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</si>
  <si>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</si>
  <si>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</si>
  <si>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</si>
  <si>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</si>
  <si>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</si>
  <si>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</si>
  <si>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</si>
  <si>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</si>
  <si>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</si>
  <si>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</si>
  <si>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</si>
  <si>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</si>
  <si>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</si>
  <si>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</si>
  <si>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</si>
  <si>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</si>
  <si>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</si>
  <si>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</si>
  <si>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</si>
  <si>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</si>
  <si>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</si>
  <si>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</si>
  <si>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</si>
  <si>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</si>
  <si>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</si>
  <si>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</si>
  <si>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</si>
  <si>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</si>
  <si>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</si>
  <si>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</si>
  <si>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</si>
  <si>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</si>
  <si>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</si>
  <si>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</si>
  <si>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</si>
  <si>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</si>
  <si>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</si>
  <si>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</si>
  <si>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</si>
  <si>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</si>
  <si>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</si>
  <si>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</si>
  <si>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</si>
  <si>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</si>
  <si>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</si>
  <si>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</si>
  <si>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</si>
  <si>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</si>
  <si>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</si>
  <si>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</si>
  <si>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</si>
  <si>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</si>
  <si>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</si>
  <si>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</si>
  <si>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</si>
  <si>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</si>
  <si>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</si>
  <si>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</si>
  <si>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</si>
  <si>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</si>
  <si>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</si>
  <si>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</si>
  <si>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</si>
  <si>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</si>
  <si>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</si>
  <si>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</si>
  <si>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</si>
  <si>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</si>
  <si>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</si>
  <si>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</si>
  <si>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</si>
  <si>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</si>
  <si>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</si>
  <si>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</si>
  <si>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</si>
  <si>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</si>
  <si>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</si>
  <si>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</si>
  <si>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</si>
  <si>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</si>
  <si>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</si>
  <si>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</si>
  <si>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</si>
  <si>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</si>
  <si>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</si>
  <si>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</si>
  <si>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</si>
  <si>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</si>
  <si>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</si>
  <si>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</si>
  <si>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</si>
  <si>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</si>
  <si>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</si>
  <si>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</si>
  <si>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</si>
  <si>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</si>
  <si>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</si>
  <si>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</si>
  <si>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</si>
  <si>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</si>
  <si>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</si>
  <si>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</si>
  <si>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</si>
  <si>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</si>
  <si>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</si>
  <si>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</si>
  <si>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</si>
  <si>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</si>
  <si>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</si>
  <si>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</si>
  <si>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</si>
  <si>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</si>
  <si>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</si>
  <si>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</si>
  <si>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</si>
  <si>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</si>
  <si>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</si>
  <si>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</si>
  <si>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</si>
  <si>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</si>
  <si>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</si>
  <si>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</si>
  <si>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</si>
  <si>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</si>
  <si>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</si>
  <si>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</si>
  <si>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</si>
  <si>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</si>
  <si>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</si>
  <si>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</si>
  <si>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</si>
  <si>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</si>
  <si>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</si>
  <si>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</si>
  <si>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</si>
  <si>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</si>
  <si>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</si>
  <si>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</si>
  <si>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</si>
  <si>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</si>
  <si>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</si>
  <si>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</si>
  <si>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</si>
  <si>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</si>
  <si>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</si>
  <si>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</si>
  <si>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</si>
  <si>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</si>
  <si>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</si>
  <si>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</si>
  <si>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</si>
  <si>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</si>
  <si>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</si>
  <si>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</si>
  <si>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</si>
  <si>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</si>
  <si>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</si>
  <si>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</si>
  <si>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</si>
  <si>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</si>
  <si>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</si>
  <si>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</si>
  <si>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</si>
  <si>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</si>
  <si>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</si>
  <si>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</si>
  <si>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</si>
  <si>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</si>
  <si>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</si>
  <si>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</si>
  <si>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</si>
  <si>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</si>
  <si>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</si>
  <si>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</si>
  <si>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</si>
  <si>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</si>
  <si>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</si>
  <si>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</si>
  <si>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</si>
  <si>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</si>
  <si>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</si>
  <si>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</si>
  <si>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</si>
  <si>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</si>
  <si>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</si>
  <si>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</si>
  <si>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</si>
  <si>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</si>
  <si>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</si>
  <si>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</si>
  <si>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</si>
  <si>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</si>
  <si>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</si>
  <si>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</si>
  <si>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</si>
  <si>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</si>
  <si>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</si>
  <si>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</si>
  <si>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</si>
  <si>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</si>
  <si>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</si>
  <si>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</si>
  <si>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</si>
  <si>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</si>
  <si>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</si>
  <si>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</si>
  <si>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</si>
  <si>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</si>
  <si>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</si>
  <si>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</si>
  <si>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</si>
  <si>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</si>
  <si>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</si>
  <si>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</si>
  <si>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</si>
  <si>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</si>
  <si>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</si>
  <si>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</si>
  <si>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</si>
  <si>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</si>
  <si>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</si>
  <si>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</si>
  <si>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</si>
  <si>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</si>
  <si>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</si>
  <si>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</si>
  <si>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</si>
  <si>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</si>
  <si>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</si>
  <si>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</si>
  <si>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</si>
  <si>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</si>
  <si>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</si>
  <si>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</si>
  <si>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</si>
  <si>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</si>
  <si>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</si>
  <si>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</si>
  <si>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</si>
  <si>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</si>
  <si>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</si>
  <si>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</si>
  <si>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</si>
  <si>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</si>
  <si>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</si>
  <si>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</si>
  <si>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</si>
  <si>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</si>
  <si>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</si>
  <si>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</si>
  <si>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</si>
  <si>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</si>
  <si>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</si>
  <si>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</si>
  <si>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</si>
  <si>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</si>
  <si>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</si>
  <si>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</si>
  <si>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</si>
  <si>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</si>
  <si>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</si>
  <si>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</si>
  <si>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</si>
  <si>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</si>
  <si>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</si>
  <si>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</si>
  <si>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</si>
  <si>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</si>
  <si>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</si>
  <si>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</si>
  <si>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</si>
  <si>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</si>
  <si>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</si>
  <si>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</si>
  <si>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</si>
  <si>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</si>
  <si>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</si>
  <si>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</si>
  <si>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</si>
  <si>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</si>
  <si>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</si>
  <si>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</si>
  <si>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</si>
  <si>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</si>
  <si>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</si>
  <si>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</si>
  <si>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</si>
  <si>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</si>
  <si>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</si>
  <si>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</si>
  <si>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</si>
  <si>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</si>
  <si>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</si>
  <si>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</si>
  <si>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</si>
  <si>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</si>
  <si>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</si>
  <si>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</si>
  <si>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</si>
  <si>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</si>
  <si>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</si>
  <si>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</si>
  <si>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</si>
  <si>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</si>
  <si>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</si>
  <si>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</si>
  <si>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</si>
  <si>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</si>
  <si>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</si>
  <si>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</si>
  <si>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</si>
  <si>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</si>
  <si>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</si>
  <si>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</si>
  <si>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</si>
  <si>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</si>
  <si>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</si>
  <si>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</si>
  <si>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</si>
  <si>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</si>
  <si>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</si>
  <si>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</si>
  <si>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</si>
  <si>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</si>
  <si>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</si>
  <si>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</si>
  <si>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</si>
  <si>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</si>
  <si>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</si>
  <si>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</si>
  <si>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</si>
  <si>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</si>
  <si>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</si>
  <si>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</si>
  <si>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</si>
  <si>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</si>
  <si>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</si>
  <si>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</si>
  <si>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</si>
  <si>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</si>
  <si>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</si>
  <si>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</si>
  <si>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</si>
  <si>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</si>
  <si>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</si>
  <si>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</si>
  <si>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</si>
  <si>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</si>
  <si>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</si>
  <si>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</si>
  <si>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</si>
  <si>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</si>
  <si>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</si>
  <si>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</si>
  <si>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</si>
  <si>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</si>
  <si>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</si>
  <si>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</si>
  <si>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</si>
  <si>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</si>
  <si>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</si>
  <si>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</si>
  <si>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</si>
  <si>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</si>
  <si>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</si>
  <si>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</si>
  <si>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</si>
  <si>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</si>
  <si>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</si>
  <si>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</si>
  <si>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</si>
  <si>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</si>
  <si>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</si>
  <si>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</si>
  <si>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</si>
  <si>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</si>
  <si>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</si>
  <si>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</si>
  <si>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</si>
  <si>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</si>
  <si>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</si>
  <si>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</si>
  <si>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</si>
  <si>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</si>
  <si>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</si>
  <si>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</si>
  <si>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</si>
  <si>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</si>
  <si>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</si>
  <si>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</si>
  <si>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</si>
  <si>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</si>
  <si>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</si>
  <si>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</si>
  <si>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</si>
  <si>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</si>
  <si>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</si>
  <si>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</si>
  <si>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</si>
  <si>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</si>
  <si>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</si>
  <si>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</si>
  <si>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</si>
  <si>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</si>
  <si>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</si>
  <si>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</si>
  <si>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</si>
  <si>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</si>
  <si>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</si>
  <si>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</si>
  <si>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</si>
  <si>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</si>
  <si>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</si>
  <si>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</si>
  <si>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</si>
  <si>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</si>
  <si>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</si>
  <si>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</si>
  <si>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</si>
  <si>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</si>
  <si>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</si>
  <si>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</si>
  <si>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</si>
  <si>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</si>
  <si>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</si>
  <si>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</si>
  <si>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</si>
  <si>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</si>
  <si>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</si>
  <si>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</si>
  <si>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</si>
  <si>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</si>
  <si>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</si>
  <si>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</si>
  <si>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</si>
  <si>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</si>
  <si>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</si>
  <si>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</si>
  <si>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</si>
  <si>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</si>
  <si>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</si>
  <si>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</si>
  <si>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</si>
  <si>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</si>
  <si>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</si>
  <si>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</si>
  <si>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</si>
  <si>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</si>
  <si>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</si>
  <si>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</si>
  <si>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</si>
  <si>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</si>
  <si>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</si>
  <si>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</si>
  <si>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</si>
  <si>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</si>
  <si>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</si>
  <si>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</si>
  <si>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</si>
  <si>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</si>
  <si>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</si>
  <si>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</si>
  <si>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</si>
  <si>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</si>
  <si>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</si>
  <si>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</si>
  <si>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</si>
  <si>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</si>
  <si>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</si>
  <si>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</si>
  <si>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</si>
  <si>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</si>
  <si>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</si>
  <si>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</si>
  <si>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</si>
  <si>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</si>
  <si>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</si>
  <si>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</si>
  <si>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</si>
  <si>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</si>
  <si>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</si>
  <si>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</si>
  <si>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</si>
  <si>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</si>
  <si>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</si>
  <si>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</si>
  <si>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</si>
  <si>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</si>
  <si>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</si>
  <si>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</si>
  <si>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</si>
  <si>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</si>
  <si>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</si>
  <si>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</si>
  <si>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</si>
  <si>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</si>
  <si>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</si>
  <si>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</si>
  <si>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</si>
  <si>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</si>
  <si>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</si>
  <si>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</si>
  <si>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</si>
  <si>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</si>
  <si>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</si>
  <si>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</si>
  <si>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</si>
  <si>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</si>
  <si>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</si>
  <si>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</si>
  <si>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</si>
  <si>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</si>
  <si>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</si>
  <si>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</si>
  <si>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</si>
  <si>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</si>
  <si>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</si>
  <si>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</si>
  <si>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</si>
  <si>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</si>
  <si>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</si>
  <si>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</si>
  <si>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</si>
  <si>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</si>
  <si>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</si>
  <si>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</si>
  <si>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</si>
  <si>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</si>
  <si>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</si>
  <si>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</si>
  <si>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</si>
  <si>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</si>
  <si>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</si>
  <si>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</si>
  <si>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</si>
  <si>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</si>
  <si>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</si>
  <si>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</si>
  <si>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</si>
  <si>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</si>
  <si>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</si>
  <si>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</si>
  <si>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</si>
  <si>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</si>
  <si>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</si>
  <si>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</si>
  <si>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</si>
  <si>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</si>
  <si>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</si>
  <si>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</si>
  <si>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</si>
  <si>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</si>
  <si>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</si>
  <si>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</si>
  <si>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</si>
  <si>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</si>
  <si>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</si>
  <si>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</si>
  <si>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</si>
  <si>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</si>
  <si>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</si>
  <si>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</si>
  <si>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</si>
  <si>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</si>
  <si>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</si>
  <si>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</si>
  <si>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</si>
  <si>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</si>
  <si>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</si>
  <si>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</si>
  <si>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</si>
  <si>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</si>
  <si>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</si>
  <si>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</si>
  <si>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</si>
  <si>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</si>
  <si>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</si>
  <si>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</si>
  <si>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</si>
  <si>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</si>
  <si>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</si>
  <si>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</si>
  <si>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</si>
  <si>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</si>
  <si>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</si>
  <si>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</si>
  <si>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</si>
  <si>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</si>
  <si>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</si>
  <si>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</si>
  <si>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</si>
  <si>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</si>
  <si>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</si>
  <si>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</si>
  <si>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</si>
  <si>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</si>
  <si>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</si>
  <si>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</si>
  <si>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</si>
  <si>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</si>
  <si>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</si>
  <si>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</si>
  <si>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</si>
  <si>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</si>
  <si>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</si>
  <si>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</si>
  <si>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</si>
  <si>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</si>
  <si>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</si>
  <si>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</si>
  <si>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</si>
  <si>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</si>
  <si>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</si>
  <si>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</si>
  <si>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</si>
  <si>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</si>
  <si>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</si>
  <si>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</si>
  <si>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</si>
  <si>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</si>
  <si>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</si>
  <si>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</si>
  <si>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</si>
  <si>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</si>
  <si>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</si>
  <si>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</si>
  <si>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</si>
  <si>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</si>
  <si>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</si>
  <si>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</si>
  <si>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</si>
  <si>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</si>
  <si>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</si>
  <si>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</si>
  <si>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</si>
  <si>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</si>
  <si>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</si>
  <si>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</si>
  <si>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</si>
  <si>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</si>
  <si>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</si>
  <si>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</si>
  <si>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</si>
  <si>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</si>
  <si>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</si>
  <si>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</si>
  <si>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</si>
  <si>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</si>
  <si>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</si>
  <si>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</si>
  <si>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</si>
  <si>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</si>
  <si>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</si>
  <si>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</si>
  <si>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</si>
  <si>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</si>
  <si>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</si>
  <si>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</si>
  <si>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</si>
  <si>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</si>
  <si>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</si>
  <si>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</si>
  <si>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</si>
  <si>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</si>
  <si>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</si>
  <si>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</si>
  <si>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</si>
  <si>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</si>
  <si>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</si>
  <si>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</si>
  <si>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</si>
  <si>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</si>
  <si>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</si>
  <si>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</si>
  <si>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</si>
  <si>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</si>
  <si>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</si>
  <si>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</si>
  <si>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</si>
  <si>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</si>
  <si>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</si>
  <si>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</si>
  <si>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</si>
  <si>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</si>
  <si>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</si>
  <si>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</si>
  <si>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</si>
  <si>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</si>
  <si>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</si>
  <si>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</si>
  <si>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</si>
  <si>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</si>
  <si>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</si>
  <si>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</si>
  <si>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</si>
  <si>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</si>
  <si>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</si>
  <si>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</si>
  <si>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</si>
  <si>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</si>
  <si>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</si>
  <si>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</si>
  <si>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</si>
  <si>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</si>
  <si>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</si>
  <si>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</si>
  <si>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</si>
  <si>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</si>
  <si>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</si>
  <si>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</si>
  <si>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</si>
  <si>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</si>
  <si>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</si>
  <si>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</si>
  <si>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</si>
  <si>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</si>
  <si>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</si>
  <si>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</si>
  <si>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</si>
  <si>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</si>
  <si>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</si>
  <si>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</si>
  <si>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</si>
  <si>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</si>
  <si>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</si>
  <si>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</si>
  <si>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</si>
  <si>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</si>
  <si>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</si>
  <si>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</si>
  <si>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</si>
  <si>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</si>
  <si>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</si>
  <si>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</si>
  <si>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</si>
  <si>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</si>
  <si>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</si>
  <si>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</si>
  <si>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</si>
  <si>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</si>
  <si>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</si>
  <si>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</si>
  <si>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</si>
  <si>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</si>
  <si>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</si>
  <si>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</si>
  <si>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</si>
  <si>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</si>
  <si>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</si>
  <si>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</si>
  <si>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</si>
  <si>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</si>
  <si>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</si>
  <si>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</si>
  <si>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</si>
  <si>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</si>
  <si>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</si>
  <si>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</si>
  <si>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</si>
  <si>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</si>
  <si>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</si>
  <si>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</si>
  <si>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</si>
  <si>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</si>
  <si>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</si>
  <si>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</si>
  <si>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</si>
  <si>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</si>
  <si>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</si>
  <si>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</si>
  <si>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</si>
  <si>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</si>
  <si>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</si>
  <si>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</si>
  <si>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</si>
  <si>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</si>
  <si>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</si>
  <si>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</si>
  <si>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</si>
  <si>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</si>
  <si>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</si>
  <si>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</si>
  <si>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</si>
  <si>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</si>
  <si>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</si>
  <si>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</si>
  <si>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</si>
  <si>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</si>
  <si>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</si>
  <si>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</si>
  <si>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</si>
  <si>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</si>
  <si>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</si>
  <si>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</si>
  <si>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</si>
  <si>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</si>
  <si>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</si>
  <si>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</si>
  <si>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</si>
  <si>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</si>
  <si>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</si>
  <si>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</si>
  <si>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</si>
  <si>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</si>
  <si>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</si>
  <si>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</si>
  <si>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</si>
  <si>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</si>
  <si>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</si>
  <si>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</si>
  <si>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</si>
  <si>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</si>
  <si>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</si>
  <si>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</si>
  <si>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</si>
  <si>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</si>
  <si>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</si>
  <si>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</si>
  <si>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</si>
  <si>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</si>
  <si>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</si>
  <si>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</si>
  <si>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</si>
  <si>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</si>
  <si>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</si>
  <si>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</si>
  <si>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</si>
  <si>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</si>
  <si>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</si>
  <si>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</si>
  <si>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</si>
  <si>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</si>
  <si>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</si>
  <si>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</si>
  <si>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</si>
  <si>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</si>
  <si>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</si>
  <si>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</si>
  <si>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</si>
  <si>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</si>
  <si>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</si>
  <si>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</si>
  <si>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</si>
  <si>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</si>
  <si>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</si>
  <si>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</si>
  <si>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</si>
  <si>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</si>
  <si>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</si>
  <si>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</si>
  <si>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</si>
  <si>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</si>
  <si>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</si>
  <si>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</si>
  <si>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</si>
  <si>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</si>
  <si>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</si>
  <si>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</si>
  <si>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</si>
  <si>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</si>
  <si>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</si>
  <si>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</si>
  <si>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</si>
  <si>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</si>
  <si>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</si>
  <si>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</si>
  <si>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</si>
  <si>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</si>
  <si>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</si>
  <si>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</si>
  <si>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</si>
  <si>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</si>
  <si>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</si>
  <si>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</si>
  <si>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</si>
  <si>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</si>
  <si>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</si>
  <si>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</si>
  <si>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</si>
  <si>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</si>
  <si>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</si>
  <si>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</si>
  <si>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</si>
  <si>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</si>
  <si>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</si>
  <si>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</si>
  <si>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</si>
  <si>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</si>
  <si>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</si>
  <si>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</si>
  <si>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</si>
  <si>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</si>
  <si>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</si>
  <si>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</si>
  <si>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</si>
  <si>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</si>
  <si>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</si>
  <si>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</si>
  <si>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</si>
  <si>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</si>
  <si>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</si>
  <si>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</si>
  <si>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</si>
  <si>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</si>
  <si>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</si>
  <si>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</si>
  <si>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</si>
  <si>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</si>
  <si>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</si>
  <si>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</si>
  <si>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</si>
  <si>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</si>
  <si>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</si>
  <si>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</si>
  <si>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</si>
  <si>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</si>
  <si>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</si>
  <si>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</si>
  <si>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</si>
  <si>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</si>
  <si>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</si>
  <si>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</si>
  <si>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</si>
  <si>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</si>
  <si>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</si>
  <si>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</si>
  <si>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</si>
  <si>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</si>
  <si>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</si>
  <si>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</si>
  <si>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</si>
  <si>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</si>
  <si>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</si>
  <si>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</si>
  <si>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</si>
  <si>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</si>
  <si>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</si>
  <si>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</si>
  <si>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</si>
  <si>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</si>
  <si>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</si>
  <si>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</si>
  <si>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</si>
  <si>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</si>
  <si>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</si>
  <si>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</si>
  <si>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</si>
  <si>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</si>
  <si>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</si>
  <si>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</si>
  <si>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</si>
  <si>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</si>
  <si>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</si>
  <si>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</si>
  <si>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</si>
  <si>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</si>
  <si>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</si>
  <si>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</si>
  <si>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</si>
  <si>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</si>
  <si>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</si>
  <si>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</si>
  <si>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</si>
  <si>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</si>
  <si>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</si>
  <si>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</si>
  <si>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</si>
  <si>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</si>
  <si>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</si>
  <si>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</si>
  <si>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</si>
  <si>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</si>
  <si>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</si>
  <si>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</si>
  <si>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</si>
  <si>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</si>
  <si>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</si>
  <si>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</si>
  <si>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</si>
  <si>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</si>
  <si>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</si>
  <si>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</si>
  <si>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</si>
  <si>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</si>
  <si>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</si>
  <si>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</si>
  <si>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</si>
  <si>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</si>
  <si>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</si>
  <si>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</si>
  <si>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</si>
  <si>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</si>
  <si>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</si>
  <si>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</si>
  <si>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</si>
  <si>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</si>
  <si>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</si>
  <si>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</si>
  <si>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</si>
  <si>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</si>
  <si>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</si>
  <si>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</si>
  <si>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</si>
  <si>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</si>
  <si>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</si>
  <si>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</si>
  <si>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</si>
  <si>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</si>
  <si>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</si>
  <si>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</si>
  <si>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</si>
  <si>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</si>
  <si>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</si>
  <si>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</si>
  <si>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</si>
  <si>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</si>
  <si>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</si>
  <si>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</si>
  <si>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</si>
  <si>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</si>
  <si>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</si>
  <si>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</si>
  <si>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</si>
  <si>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</si>
  <si>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</si>
  <si>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</si>
  <si>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</si>
  <si>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</si>
  <si>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</si>
  <si>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</si>
  <si>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</si>
  <si>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</si>
  <si>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</si>
  <si>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</si>
  <si>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</si>
  <si>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</si>
  <si>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</si>
  <si>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</si>
  <si>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</si>
  <si>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</si>
  <si>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</si>
  <si>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</si>
  <si>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</si>
  <si>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</si>
  <si>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</si>
  <si>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</si>
  <si>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</si>
  <si>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</si>
  <si>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</si>
  <si>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</si>
  <si>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</si>
  <si>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</si>
  <si>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</si>
  <si>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</si>
  <si>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</si>
  <si>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</si>
  <si>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</si>
  <si>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</si>
  <si>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</si>
  <si>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</si>
  <si>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</si>
  <si>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</si>
  <si>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</si>
  <si>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</si>
  <si>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</si>
  <si>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</si>
  <si>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</si>
  <si>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</si>
  <si>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</si>
  <si>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</si>
  <si>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</si>
  <si>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</si>
  <si>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</si>
  <si>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</si>
  <si>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</si>
  <si>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</si>
  <si>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</si>
  <si>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</si>
  <si>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</si>
  <si>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</si>
  <si>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</si>
  <si>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</si>
  <si>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</si>
  <si>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</si>
  <si>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</si>
  <si>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</si>
  <si>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</si>
  <si>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</si>
  <si>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</si>
  <si>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</si>
  <si>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</si>
  <si>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</si>
  <si>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</si>
  <si>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</si>
  <si>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</si>
  <si>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</si>
  <si>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</si>
  <si>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</si>
  <si>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</si>
  <si>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</si>
  <si>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</si>
  <si>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</si>
  <si>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</si>
  <si>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</si>
  <si>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</si>
  <si>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</si>
  <si>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</si>
  <si>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</si>
  <si>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</si>
  <si>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</si>
  <si>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</si>
  <si>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</si>
  <si>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</si>
  <si>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</si>
  <si>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</si>
  <si>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</si>
  <si>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</si>
  <si>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</si>
  <si>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</si>
  <si>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</si>
  <si>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</si>
  <si>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</si>
  <si>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</si>
  <si>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</si>
  <si>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</si>
  <si>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</si>
  <si>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</si>
  <si>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</si>
  <si>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</si>
  <si>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</si>
  <si>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</si>
  <si>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</si>
  <si>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</si>
  <si>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</si>
  <si>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</si>
  <si>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</si>
  <si>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</si>
  <si>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</si>
  <si>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</si>
  <si>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</si>
  <si>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</si>
  <si>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</si>
  <si>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</si>
  <si>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</si>
  <si>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</si>
  <si>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</si>
  <si>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</si>
  <si>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</si>
  <si>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</si>
  <si>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</si>
  <si>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</si>
  <si>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</si>
  <si>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</si>
  <si>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</si>
  <si>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</si>
  <si>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</si>
  <si>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</si>
  <si>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</si>
  <si>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</si>
  <si>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</si>
  <si>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</si>
  <si>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</si>
  <si>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</si>
  <si>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</si>
  <si>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</si>
  <si>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</si>
  <si>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</si>
  <si>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</si>
  <si>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</si>
  <si>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</si>
  <si>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</si>
  <si>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</si>
  <si>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</si>
  <si>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</si>
  <si>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</si>
  <si>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</si>
  <si>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</si>
  <si>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</si>
  <si>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</si>
  <si>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</si>
  <si>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</si>
  <si>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</si>
  <si>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</si>
  <si>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</si>
  <si>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</si>
  <si>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</si>
  <si>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</si>
  <si>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</si>
  <si>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</si>
  <si>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</si>
  <si>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</si>
  <si>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</si>
  <si>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</si>
  <si>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</si>
  <si>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</si>
  <si>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</si>
  <si>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</si>
  <si>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</si>
  <si>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</si>
  <si>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</si>
  <si>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</si>
  <si>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</si>
  <si>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</si>
  <si>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</si>
  <si>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</si>
  <si>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</si>
  <si>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</si>
  <si>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</si>
  <si>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</si>
  <si>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</si>
  <si>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</si>
  <si>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</si>
  <si>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</si>
  <si>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</si>
  <si>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</si>
  <si>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</si>
  <si>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</si>
  <si>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</si>
  <si>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</si>
  <si>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</si>
  <si>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</si>
  <si>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</si>
  <si>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</si>
  <si>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</si>
  <si>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</si>
  <si>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</si>
  <si>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</si>
  <si>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</si>
  <si>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</si>
  <si>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</si>
  <si>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</si>
  <si>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</si>
  <si>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</si>
  <si>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</si>
  <si>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</si>
  <si>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</si>
  <si>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</si>
  <si>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</si>
  <si>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</si>
  <si>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</si>
  <si>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</si>
  <si>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</si>
  <si>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</si>
  <si>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</si>
  <si>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</si>
  <si>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</si>
  <si>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</si>
  <si>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</si>
  <si>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</si>
  <si>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</si>
  <si>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</si>
  <si>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</si>
  <si>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</si>
  <si>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</si>
  <si>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</si>
  <si>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</si>
  <si>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</si>
  <si>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</si>
  <si>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</si>
  <si>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</si>
  <si>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</si>
  <si>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</si>
  <si>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</si>
  <si>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</si>
  <si>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</si>
  <si>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</si>
  <si>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</si>
  <si>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</si>
  <si>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</si>
  <si>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</si>
  <si>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</si>
  <si>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</si>
  <si>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</si>
  <si>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</si>
  <si>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</si>
  <si>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</si>
  <si>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</si>
  <si>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</si>
  <si>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</si>
  <si>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</si>
  <si>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</si>
  <si>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</si>
  <si>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</si>
  <si>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</si>
  <si>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</si>
  <si>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</si>
  <si>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</si>
  <si>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</si>
  <si>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</si>
  <si>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</si>
  <si>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</si>
  <si>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</si>
  <si>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</si>
  <si>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</si>
  <si>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</si>
  <si>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</si>
  <si>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</si>
  <si>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</si>
  <si>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</si>
  <si>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</si>
  <si>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</si>
  <si>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</si>
  <si>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</si>
  <si>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</si>
  <si>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</si>
  <si>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</si>
  <si>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</si>
  <si>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</si>
  <si>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</si>
  <si>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</si>
  <si>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</si>
  <si>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</si>
  <si>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</si>
  <si>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</si>
  <si>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</si>
  <si>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</si>
  <si>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</si>
  <si>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</si>
  <si>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</si>
  <si>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</si>
  <si>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</si>
  <si>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</si>
  <si>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</si>
  <si>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</si>
  <si>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</si>
  <si>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</si>
  <si>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</si>
  <si>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</si>
  <si>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</si>
  <si>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</si>
  <si>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</si>
  <si>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</si>
  <si>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</si>
  <si>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</si>
  <si>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</si>
  <si>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</si>
  <si>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</si>
  <si>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</si>
  <si>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</si>
  <si>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</si>
  <si>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</si>
  <si>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</si>
  <si>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</si>
  <si>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</si>
  <si>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</si>
  <si>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</si>
  <si>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</si>
  <si>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</si>
  <si>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</si>
  <si>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</si>
  <si>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</si>
  <si>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</si>
  <si>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</si>
  <si>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</si>
  <si>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</si>
  <si>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</si>
  <si>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</si>
  <si>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</si>
  <si>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</si>
  <si>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</si>
  <si>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</si>
  <si>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</si>
  <si>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</si>
  <si>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</si>
  <si>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</si>
  <si>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</si>
  <si>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</si>
  <si>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</si>
  <si>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</si>
  <si>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</si>
  <si>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</si>
  <si>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</si>
  <si>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</si>
  <si>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</si>
  <si>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</si>
  <si>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</si>
  <si>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</si>
  <si>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</si>
  <si>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</si>
  <si>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</si>
  <si>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</si>
  <si>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</si>
  <si>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</si>
  <si>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</si>
  <si>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</si>
  <si>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</si>
  <si>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</si>
  <si>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</si>
  <si>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</si>
  <si>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</si>
  <si>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</si>
  <si>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</si>
  <si>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</si>
  <si>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</si>
  <si>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</si>
  <si>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</si>
  <si>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</si>
  <si>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</si>
  <si>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</si>
  <si>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</si>
  <si>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</si>
  <si>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</si>
  <si>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</si>
  <si>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</si>
  <si>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</si>
  <si>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</si>
  <si>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</si>
  <si>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</si>
  <si>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</si>
  <si>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</si>
  <si>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</si>
  <si>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</si>
  <si>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</si>
  <si>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</si>
  <si>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</si>
  <si>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</si>
  <si>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</si>
  <si>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</si>
  <si>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</si>
  <si>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</si>
  <si>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</si>
  <si>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</si>
  <si>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</si>
  <si>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</si>
  <si>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</si>
  <si>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</si>
  <si>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</si>
  <si>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</si>
  <si>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</si>
  <si>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</si>
  <si>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</si>
  <si>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</si>
  <si>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</si>
  <si>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</si>
  <si>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</si>
  <si>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</si>
  <si>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</si>
  <si>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</si>
  <si>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</si>
  <si>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</si>
  <si>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</si>
  <si>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</si>
  <si>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</si>
  <si>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</si>
  <si>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</si>
  <si>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</si>
  <si>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</si>
  <si>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</si>
  <si>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</si>
  <si>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</si>
  <si>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</si>
  <si>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</si>
  <si>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</si>
  <si>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</si>
  <si>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</si>
  <si>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</si>
  <si>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</si>
  <si>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</si>
  <si>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</si>
  <si>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</si>
  <si>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</si>
  <si>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</si>
  <si>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</si>
  <si>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</si>
  <si>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</si>
  <si>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</si>
  <si>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</si>
  <si>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</si>
  <si>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</si>
  <si>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</si>
  <si>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</si>
  <si>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</si>
  <si>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</si>
  <si>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</si>
  <si>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</si>
  <si>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</si>
  <si>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</si>
  <si>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</si>
  <si>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</si>
  <si>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</si>
  <si>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</si>
  <si>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</si>
  <si>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</si>
  <si>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</si>
  <si>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</si>
  <si>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</si>
  <si>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</si>
  <si>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</si>
  <si>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</si>
  <si>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</si>
  <si>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</si>
  <si>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</si>
  <si>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</si>
  <si>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</si>
  <si>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</si>
  <si>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</si>
  <si>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</si>
  <si>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</si>
  <si>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</si>
  <si>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</si>
  <si>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</si>
  <si>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</si>
  <si>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</si>
  <si>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</si>
  <si>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</si>
  <si>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</si>
  <si>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</si>
  <si>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</si>
  <si>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</si>
  <si>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</si>
  <si>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</si>
  <si>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</si>
  <si>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</si>
  <si>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</si>
  <si>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</si>
  <si>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</si>
  <si>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</si>
  <si>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</si>
  <si>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</si>
  <si>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</si>
  <si>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</si>
  <si>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</si>
  <si>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</si>
  <si>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</si>
  <si>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</si>
  <si>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</si>
  <si>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</si>
  <si>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</si>
  <si>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</si>
  <si>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</si>
  <si>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</si>
  <si>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</si>
  <si>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</si>
  <si>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</si>
  <si>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</si>
  <si>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</si>
  <si>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</si>
  <si>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</si>
  <si>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</si>
  <si>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</si>
  <si>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</si>
  <si>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</si>
  <si>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</si>
  <si>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</si>
  <si>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</si>
  <si>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</si>
  <si>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</si>
  <si>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</si>
  <si>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</si>
  <si>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</si>
  <si>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</si>
  <si>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</si>
  <si>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</si>
  <si>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</si>
  <si>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</si>
  <si>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</si>
  <si>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</si>
  <si>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</si>
  <si>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</si>
  <si>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</si>
  <si>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</si>
  <si>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</si>
  <si>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</si>
  <si>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</si>
  <si>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</si>
  <si>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</si>
  <si>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</si>
  <si>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</si>
  <si>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</si>
  <si>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</si>
  <si>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</si>
  <si>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</si>
  <si>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</si>
  <si>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</si>
  <si>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</si>
  <si>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</si>
  <si>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</si>
  <si>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</si>
  <si>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</si>
  <si>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</si>
  <si>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</si>
  <si>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</si>
  <si>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</si>
  <si>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</si>
  <si>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</si>
  <si>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</si>
  <si>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</si>
  <si>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</si>
  <si>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</si>
  <si>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</si>
  <si>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</si>
  <si>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</si>
  <si>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</si>
  <si>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</si>
  <si>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</si>
  <si>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</si>
  <si>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</si>
  <si>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</si>
  <si>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</si>
  <si>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</si>
  <si>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</si>
  <si>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</si>
  <si>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</si>
  <si>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</si>
  <si>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</si>
  <si>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</si>
  <si>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</si>
  <si>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</si>
  <si>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</si>
  <si>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</si>
  <si>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</si>
  <si>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</si>
  <si>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</si>
  <si>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</si>
  <si>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</si>
  <si>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</si>
  <si>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</si>
  <si>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</si>
  <si>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</si>
  <si>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</si>
  <si>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</si>
  <si>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</si>
  <si>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</si>
  <si>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</si>
  <si>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</si>
  <si>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</si>
  <si>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</si>
  <si>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</si>
  <si>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</si>
  <si>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</si>
  <si>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</si>
  <si>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</si>
  <si>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</si>
  <si>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</si>
  <si>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</si>
  <si>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</si>
  <si>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</si>
  <si>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</si>
  <si>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</si>
  <si>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</si>
  <si>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</si>
  <si>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</si>
  <si>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</si>
  <si>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</si>
  <si>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</si>
  <si>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</si>
  <si>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</si>
  <si>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</si>
  <si>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</si>
  <si>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</si>
  <si>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</si>
  <si>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</si>
  <si>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</si>
  <si>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</si>
  <si>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</si>
  <si>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</si>
  <si>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</si>
  <si>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</si>
  <si>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</si>
  <si>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</si>
  <si>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</si>
  <si>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</si>
  <si>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</si>
  <si>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</si>
  <si>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</si>
  <si>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</si>
  <si>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</si>
  <si>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</si>
  <si>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</si>
  <si>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</si>
  <si>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</si>
  <si>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</si>
  <si>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</si>
  <si>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</si>
  <si>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</si>
  <si>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</si>
  <si>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</si>
  <si>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</si>
  <si>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</si>
  <si>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</si>
  <si>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</si>
  <si>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</si>
  <si>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</si>
  <si>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</si>
  <si>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</si>
  <si>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</si>
  <si>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</si>
  <si>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</si>
  <si>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</si>
  <si>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</si>
  <si>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</si>
  <si>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</si>
  <si>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</si>
  <si>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</si>
  <si>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</si>
  <si>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</si>
  <si>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</si>
  <si>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</si>
  <si>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</si>
  <si>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</si>
  <si>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</si>
  <si>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</si>
  <si>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</si>
  <si>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</si>
  <si>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</si>
  <si>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</si>
  <si>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</si>
  <si>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</si>
  <si>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</si>
  <si>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</si>
  <si>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</si>
  <si>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</si>
  <si>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</si>
  <si>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</si>
  <si>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</si>
  <si>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</si>
  <si>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</si>
  <si>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</si>
  <si>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</si>
  <si>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</si>
  <si>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</si>
  <si>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</si>
  <si>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</si>
  <si>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</si>
  <si>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</si>
  <si>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</si>
  <si>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</si>
  <si>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</si>
  <si>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</si>
  <si>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</si>
  <si>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</si>
  <si>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</si>
  <si>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</si>
  <si>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</si>
  <si>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</si>
  <si>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</si>
  <si>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</si>
  <si>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</si>
  <si>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</si>
  <si>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</si>
  <si>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</si>
  <si>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</si>
  <si>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</si>
  <si>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</si>
  <si>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</si>
  <si>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</si>
  <si>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</si>
  <si>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</si>
  <si>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</si>
  <si>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</si>
  <si>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</si>
  <si>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</si>
  <si>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</si>
  <si>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</si>
  <si>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</si>
  <si>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</si>
  <si>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</si>
  <si>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</si>
  <si>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</si>
  <si>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</si>
  <si>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</si>
  <si>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</si>
  <si>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</si>
  <si>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</si>
  <si>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</si>
  <si>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</si>
  <si>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</si>
  <si>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</si>
  <si>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</si>
  <si>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</si>
  <si>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</si>
  <si>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</si>
  <si>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</si>
  <si>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</si>
  <si>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</si>
  <si>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</si>
  <si>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</si>
  <si>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</si>
  <si>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</si>
  <si>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</si>
  <si>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</si>
  <si>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</si>
  <si>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</si>
  <si>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</si>
  <si>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</si>
  <si>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</si>
  <si>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</si>
  <si>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</si>
  <si>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</si>
  <si>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</si>
  <si>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</si>
  <si>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</si>
  <si>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</si>
  <si>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</si>
  <si>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</si>
  <si>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</si>
  <si>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</si>
  <si>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</si>
  <si>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</si>
  <si>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</si>
  <si>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</si>
  <si>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</si>
  <si>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</si>
  <si>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</si>
  <si>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</si>
  <si>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</si>
  <si>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</si>
  <si>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</si>
  <si>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</si>
  <si>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</si>
  <si>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</si>
  <si>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</si>
  <si>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</si>
  <si>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</si>
  <si>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</si>
  <si>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</si>
  <si>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</si>
  <si>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</si>
  <si>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</si>
  <si>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</si>
  <si>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</si>
  <si>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</si>
  <si>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</si>
  <si>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</si>
  <si>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</si>
  <si>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</si>
  <si>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</si>
  <si>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</si>
  <si>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</si>
  <si>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</si>
  <si>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</si>
  <si>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</si>
  <si>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</si>
  <si>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</si>
  <si>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</si>
  <si>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</si>
  <si>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</si>
  <si>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</si>
  <si>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</si>
  <si>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</si>
  <si>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</si>
  <si>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</si>
  <si>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</si>
  <si>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</si>
  <si>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</si>
  <si>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</si>
  <si>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</si>
  <si>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</si>
  <si>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</si>
  <si>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</si>
  <si>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</si>
  <si>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</si>
  <si>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</si>
  <si>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</si>
  <si>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</si>
  <si>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</si>
  <si>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</si>
  <si>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</si>
  <si>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</si>
  <si>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</si>
  <si>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</si>
  <si>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</si>
  <si>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</si>
  <si>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</si>
  <si>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</si>
  <si>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</si>
  <si>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</si>
  <si>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</si>
  <si>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</si>
  <si>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</si>
  <si>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</si>
  <si>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</si>
  <si>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</si>
  <si>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</si>
  <si>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</si>
  <si>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</si>
  <si>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</si>
  <si>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</si>
  <si>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</si>
  <si>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</si>
  <si>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</si>
  <si>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</si>
  <si>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</si>
  <si>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</si>
  <si>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</si>
  <si>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</si>
  <si>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</si>
  <si>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</si>
  <si>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</si>
  <si>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</si>
  <si>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</si>
  <si>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</si>
  <si>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</si>
  <si>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</si>
  <si>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</si>
  <si>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</si>
  <si>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</si>
  <si>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</si>
  <si>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</si>
  <si>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</si>
  <si>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</si>
  <si>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</si>
  <si>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</si>
  <si>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</si>
  <si>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</si>
  <si>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</si>
  <si>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</si>
  <si>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</si>
  <si>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</si>
  <si>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</si>
  <si>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</si>
  <si>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</si>
  <si>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</si>
  <si>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</si>
  <si>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</si>
  <si>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</si>
  <si>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</si>
  <si>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</si>
  <si>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</si>
  <si>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</si>
  <si>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</si>
  <si>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</si>
  <si>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</si>
  <si>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</si>
  <si>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</si>
  <si>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</si>
  <si>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</si>
  <si>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</si>
  <si>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</si>
  <si>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</si>
  <si>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</si>
  <si>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</si>
  <si>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</si>
  <si>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</si>
  <si>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</si>
  <si>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</si>
  <si>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</si>
  <si>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</si>
  <si>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</si>
  <si>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</si>
  <si>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</si>
  <si>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</si>
  <si>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</si>
  <si>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</si>
  <si>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</si>
  <si>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</si>
  <si>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</si>
  <si>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</si>
  <si>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</si>
  <si>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</si>
  <si>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</si>
  <si>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</si>
  <si>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</si>
  <si>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</si>
  <si>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</si>
  <si>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</si>
  <si>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</si>
  <si>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</si>
  <si>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</si>
  <si>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</si>
  <si>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</si>
  <si>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</si>
  <si>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</si>
  <si>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</si>
  <si>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</si>
  <si>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</si>
  <si>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</si>
  <si>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</si>
  <si>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</si>
  <si>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</si>
  <si>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</si>
  <si>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</si>
  <si>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</si>
  <si>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</si>
  <si>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</si>
  <si>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</si>
  <si>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</si>
  <si>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</si>
  <si>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</si>
  <si>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</si>
  <si>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</si>
  <si>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</si>
  <si>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</si>
  <si>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</si>
  <si>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</si>
  <si>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</si>
  <si>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</si>
  <si>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</si>
  <si>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</si>
  <si>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</si>
  <si>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</si>
  <si>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</si>
  <si>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</si>
  <si>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</si>
  <si>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</si>
  <si>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</si>
  <si>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</si>
  <si>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</si>
  <si>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</si>
  <si>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</si>
  <si>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</si>
  <si>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</si>
  <si>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</si>
  <si>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</si>
  <si>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</si>
  <si>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</si>
  <si>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</si>
  <si>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</si>
  <si>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</si>
  <si>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</si>
  <si>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</si>
  <si>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</si>
  <si>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</si>
  <si>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</si>
  <si>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</si>
  <si>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</si>
  <si>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</si>
  <si>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</si>
  <si>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</si>
  <si>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</si>
  <si>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</si>
  <si>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</si>
  <si>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</si>
  <si>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</si>
  <si>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</si>
  <si>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</si>
  <si>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</si>
  <si>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</si>
  <si>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</si>
  <si>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</si>
  <si>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</si>
  <si>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</si>
  <si>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</si>
  <si>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</si>
  <si>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</si>
  <si>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</si>
  <si>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</si>
  <si>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</si>
  <si>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</si>
  <si>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</si>
  <si>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</si>
  <si>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</si>
  <si>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</si>
  <si>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</si>
  <si>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</si>
  <si>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</si>
  <si>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</si>
  <si>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</si>
  <si>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</si>
  <si>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</si>
  <si>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</si>
  <si>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</si>
  <si>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</si>
  <si>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</si>
  <si>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</si>
  <si>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</si>
  <si>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</si>
  <si>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</si>
  <si>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</si>
  <si>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</si>
  <si>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</si>
  <si>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</si>
  <si>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</si>
  <si>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</si>
  <si>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</si>
  <si>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</si>
  <si>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</si>
  <si>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</si>
  <si>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</si>
  <si>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</si>
  <si>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</si>
  <si>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</si>
  <si>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</si>
  <si>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</si>
  <si>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</si>
  <si>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</si>
  <si>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</si>
  <si>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</si>
  <si>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</si>
  <si>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</si>
  <si>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</si>
  <si>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</si>
  <si>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</si>
  <si>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</si>
  <si>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</si>
  <si>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</si>
  <si>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</si>
  <si>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</si>
  <si>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</si>
  <si>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</si>
  <si>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</si>
  <si>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</si>
  <si>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</si>
  <si>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</si>
  <si>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</si>
  <si>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</si>
  <si>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</si>
  <si>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</si>
  <si>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</si>
  <si>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</si>
  <si>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</si>
  <si>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</si>
  <si>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</si>
  <si>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</si>
  <si>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</si>
  <si>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</si>
  <si>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</si>
  <si>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</si>
  <si>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</si>
  <si>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</si>
  <si>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</si>
  <si>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</si>
  <si>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</si>
  <si>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</si>
  <si>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</si>
  <si>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</si>
  <si>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</si>
  <si>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</si>
  <si>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</si>
  <si>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</si>
  <si>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</si>
  <si>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</si>
  <si>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</si>
  <si>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</si>
  <si>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</si>
  <si>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</si>
  <si>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</si>
  <si>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</si>
  <si>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</si>
  <si>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</si>
  <si>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</si>
  <si>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</si>
  <si>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</si>
  <si>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</si>
  <si>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</si>
  <si>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</si>
  <si>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</si>
  <si>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</si>
  <si>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</si>
  <si>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</si>
  <si>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</si>
  <si>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</si>
  <si>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</si>
  <si>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</si>
  <si>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</si>
  <si>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</si>
  <si>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</si>
  <si>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</si>
  <si>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</si>
  <si>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</si>
  <si>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</si>
  <si>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</si>
  <si>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</si>
  <si>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</si>
  <si>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</si>
  <si>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</si>
  <si>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</si>
  <si>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</si>
  <si>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</si>
  <si>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</si>
  <si>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</si>
  <si>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</si>
  <si>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</si>
  <si>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</si>
  <si>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</si>
  <si>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</si>
  <si>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</si>
  <si>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</si>
  <si>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</si>
  <si>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</si>
  <si>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</si>
  <si>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</si>
  <si>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</si>
  <si>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</si>
  <si>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</si>
  <si>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</si>
  <si>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</si>
  <si>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</si>
  <si>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</si>
  <si>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</si>
  <si>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</si>
  <si>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</si>
  <si>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</si>
  <si>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</si>
  <si>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</si>
  <si>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</si>
  <si>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</si>
  <si>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</si>
  <si>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</si>
  <si>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</si>
  <si>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</si>
  <si>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</si>
  <si>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</si>
  <si>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</si>
  <si>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</si>
  <si>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</si>
  <si>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</si>
  <si>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</si>
  <si>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</si>
  <si>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</si>
  <si>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</si>
  <si>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</si>
  <si>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</si>
  <si>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</si>
  <si>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</si>
  <si>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</si>
  <si>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</si>
  <si>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</si>
  <si>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</si>
  <si>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</si>
  <si>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</si>
  <si>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</si>
  <si>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</si>
  <si>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</si>
  <si>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</si>
  <si>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</si>
  <si>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</si>
  <si>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</si>
  <si>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</si>
  <si>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</si>
  <si>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</si>
  <si>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</si>
  <si>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</si>
  <si>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</si>
  <si>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</si>
  <si>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</si>
  <si>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</si>
  <si>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</si>
  <si>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</si>
  <si>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</si>
  <si>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</si>
  <si>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</si>
  <si>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</si>
  <si>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</si>
  <si>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</si>
  <si>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</si>
  <si>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</si>
  <si>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</si>
  <si>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</si>
  <si>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</si>
  <si>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</si>
  <si>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</si>
  <si>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</si>
  <si>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</si>
  <si>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</si>
  <si>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</si>
  <si>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</si>
  <si>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</si>
  <si>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</si>
  <si>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</si>
  <si>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</si>
  <si>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</si>
  <si>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</si>
  <si>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</si>
  <si>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</si>
  <si>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</si>
  <si>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</si>
  <si>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</si>
  <si>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</si>
  <si>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</si>
  <si>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</si>
  <si>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</si>
  <si>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</si>
  <si>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</si>
  <si>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</si>
  <si>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</si>
  <si>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</si>
  <si>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</si>
  <si>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</si>
  <si>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</si>
  <si>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</si>
  <si>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</si>
  <si>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</si>
  <si>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</si>
  <si>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</si>
  <si>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</si>
  <si>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</si>
  <si>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</si>
  <si>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</si>
  <si>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</si>
  <si>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</si>
  <si>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</si>
  <si>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</si>
  <si>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</si>
  <si>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</si>
  <si>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</si>
  <si>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</si>
  <si>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</si>
  <si>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</si>
  <si>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</si>
  <si>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</si>
  <si>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</si>
  <si>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</si>
  <si>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</si>
  <si>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</si>
  <si>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</si>
  <si>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</si>
  <si>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</si>
  <si>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</si>
  <si>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</si>
  <si>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</si>
  <si>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</si>
  <si>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</si>
  <si>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</si>
  <si>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</si>
  <si>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</si>
  <si>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</si>
  <si>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</si>
  <si>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</si>
  <si>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</si>
  <si>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</si>
  <si>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</si>
  <si>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</si>
  <si>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</si>
  <si>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</si>
  <si>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</si>
  <si>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</si>
  <si>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</si>
  <si>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</si>
  <si>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</si>
  <si>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</si>
  <si>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</si>
  <si>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</si>
  <si>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</si>
  <si>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</si>
  <si>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</si>
  <si>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</si>
  <si>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</si>
  <si>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</si>
  <si>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</si>
  <si>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</si>
  <si>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</si>
  <si>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</si>
  <si>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</si>
  <si>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</si>
  <si>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</si>
  <si>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</si>
  <si>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</si>
  <si>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</si>
  <si>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</si>
  <si>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</si>
  <si>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</si>
  <si>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</si>
  <si>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</si>
  <si>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</si>
  <si>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</si>
  <si>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</si>
  <si>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</si>
  <si>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</si>
  <si>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</si>
  <si>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</si>
  <si>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</si>
  <si>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</si>
  <si>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</si>
  <si>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</si>
  <si>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</si>
  <si>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</si>
  <si>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</si>
  <si>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</si>
  <si>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</si>
  <si>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</si>
  <si>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</si>
  <si>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</si>
  <si>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</si>
  <si>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</si>
  <si>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</si>
  <si>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</si>
  <si>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</si>
  <si>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</si>
  <si>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</si>
  <si>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</si>
  <si>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</si>
  <si>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</si>
  <si>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</si>
  <si>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</si>
  <si>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</si>
  <si>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</si>
  <si>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</si>
  <si>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</si>
  <si>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</si>
  <si>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</si>
  <si>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</si>
  <si>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</si>
  <si>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</si>
  <si>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</si>
  <si>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</si>
  <si>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</si>
  <si>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</si>
  <si>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</si>
  <si>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</si>
  <si>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</si>
  <si>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</si>
  <si>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</si>
  <si>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</si>
  <si>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</si>
  <si>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</si>
  <si>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</si>
  <si>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</si>
  <si>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</si>
  <si>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</si>
  <si>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</si>
  <si>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</si>
  <si>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</si>
  <si>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</si>
  <si>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</si>
  <si>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</si>
  <si>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</si>
  <si>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</si>
  <si>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</si>
  <si>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</si>
  <si>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</si>
  <si>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</si>
  <si>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</si>
  <si>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</si>
  <si>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</si>
  <si>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</si>
  <si>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</si>
  <si>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</si>
  <si>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</si>
  <si>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</si>
  <si>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</si>
  <si>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</si>
  <si>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</si>
  <si>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</si>
  <si>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</si>
  <si>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</si>
  <si>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</si>
  <si>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</si>
  <si>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</si>
  <si>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</si>
  <si>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</si>
  <si>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</si>
  <si>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</si>
  <si>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</si>
  <si>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</si>
  <si>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</si>
  <si>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</si>
  <si>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</si>
  <si>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</si>
  <si>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</si>
  <si>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</si>
  <si>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</si>
  <si>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</si>
  <si>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</si>
  <si>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</si>
  <si>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</si>
  <si>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</si>
  <si>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</si>
  <si>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</si>
  <si>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</si>
  <si>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</si>
  <si>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</si>
  <si>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</si>
  <si>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</si>
  <si>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</si>
  <si>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</si>
  <si>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</si>
  <si>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</si>
  <si>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</si>
  <si>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</si>
  <si>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</si>
  <si>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</si>
  <si>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</si>
  <si>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</si>
  <si>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</si>
  <si>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</si>
  <si>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</si>
  <si>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</si>
  <si>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</si>
  <si>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</si>
  <si>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</si>
  <si>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</si>
  <si>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</si>
  <si>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</si>
  <si>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</si>
  <si>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</si>
  <si>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</si>
  <si>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</si>
  <si>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</si>
  <si>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</si>
  <si>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</si>
  <si>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</si>
  <si>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</si>
  <si>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</si>
  <si>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</si>
  <si>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</si>
  <si>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</si>
  <si>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</si>
  <si>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</si>
  <si>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</si>
  <si>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</si>
  <si>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</si>
  <si>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</si>
  <si>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</si>
  <si>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</si>
  <si>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</si>
  <si>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</si>
  <si>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</si>
  <si>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</si>
  <si>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</si>
  <si>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</si>
  <si>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</si>
  <si>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</si>
  <si>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</si>
  <si>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</si>
  <si>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</si>
  <si>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</si>
  <si>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</si>
  <si>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</si>
  <si>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</si>
  <si>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</si>
  <si>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</si>
  <si>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</si>
  <si>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</si>
  <si>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</si>
  <si>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</si>
  <si>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</si>
  <si>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</si>
  <si>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</si>
  <si>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</si>
  <si>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</si>
  <si>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</si>
  <si>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</si>
  <si>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</si>
  <si>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</si>
  <si>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</si>
  <si>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</si>
  <si>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</si>
  <si>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</si>
  <si>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</si>
  <si>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</si>
  <si>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</si>
  <si>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</si>
  <si>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</si>
  <si>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</si>
  <si>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</si>
  <si>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</si>
  <si>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</si>
  <si>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</si>
  <si>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</si>
  <si>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</si>
  <si>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</si>
  <si>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</si>
  <si>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</si>
  <si>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</si>
  <si>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</si>
  <si>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</si>
  <si>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</si>
  <si>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</si>
  <si>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</si>
  <si>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</si>
  <si>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</si>
  <si>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</si>
  <si>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</si>
  <si>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</si>
  <si>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</si>
  <si>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</si>
  <si>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</si>
  <si>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</si>
  <si>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</si>
  <si>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</si>
  <si>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</si>
  <si>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</si>
  <si>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</si>
  <si>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</si>
  <si>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</si>
  <si>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</si>
  <si>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</si>
  <si>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</si>
  <si>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</si>
  <si>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</si>
  <si>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</si>
  <si>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</si>
  <si>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</si>
  <si>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</si>
  <si>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</si>
  <si>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</si>
  <si>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</si>
  <si>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</si>
  <si>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</si>
  <si>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</si>
  <si>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</si>
  <si>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</si>
  <si>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</si>
  <si>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</si>
  <si>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</si>
  <si>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</si>
  <si>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</si>
  <si>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</si>
  <si>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</si>
  <si>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</si>
  <si>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</si>
  <si>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</si>
  <si>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</si>
  <si>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</si>
  <si>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</si>
  <si>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</si>
  <si>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</si>
  <si>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</si>
  <si>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</si>
  <si>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</si>
  <si>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</si>
  <si>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</si>
  <si>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</si>
  <si>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</si>
  <si>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</si>
  <si>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</si>
  <si>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</si>
  <si>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</si>
  <si>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</si>
  <si>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</si>
  <si>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</si>
  <si>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</si>
  <si>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</si>
  <si>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</si>
  <si>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</si>
  <si>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</si>
  <si>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</si>
  <si>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</si>
  <si>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</si>
  <si>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</si>
  <si>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</si>
  <si>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</si>
  <si>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</si>
  <si>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</si>
  <si>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</si>
  <si>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</si>
  <si>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</si>
  <si>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</si>
  <si>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</si>
  <si>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</si>
  <si>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</si>
  <si>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</si>
  <si>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</si>
  <si>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</si>
  <si>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</si>
  <si>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</si>
  <si>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</si>
  <si>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</si>
  <si>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</si>
  <si>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</si>
  <si>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</si>
  <si>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</si>
  <si>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</si>
  <si>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</si>
  <si>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</si>
  <si>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</si>
  <si>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</si>
  <si>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</si>
  <si>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</si>
  <si>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</si>
  <si>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</si>
  <si>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</si>
  <si>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</si>
  <si>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</si>
  <si>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</si>
  <si>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</si>
  <si>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</si>
  <si>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</si>
  <si>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</si>
  <si>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</si>
  <si>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</si>
  <si>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</si>
  <si>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</si>
  <si>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</si>
  <si>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</si>
  <si>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</si>
  <si>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</si>
  <si>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</si>
  <si>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</si>
  <si>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</si>
  <si>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</si>
  <si>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</si>
  <si>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</si>
  <si>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</si>
  <si>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</si>
  <si>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</si>
  <si>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</si>
  <si>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</si>
  <si>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</si>
  <si>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</si>
  <si>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</si>
  <si>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</si>
  <si>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</si>
  <si>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</si>
  <si>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</si>
  <si>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</si>
  <si>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</si>
  <si>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</si>
  <si>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</si>
  <si>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</si>
  <si>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</si>
  <si>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</si>
  <si>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</si>
  <si>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</si>
  <si>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</si>
  <si>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</si>
  <si>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</si>
  <si>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</si>
  <si>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</si>
  <si>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</si>
  <si>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</si>
  <si>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</si>
  <si>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</si>
  <si>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</si>
  <si>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</si>
  <si>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</si>
  <si>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</si>
  <si>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</si>
  <si>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</si>
  <si>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</si>
  <si>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</si>
  <si>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</si>
  <si>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</si>
  <si>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</si>
  <si>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</si>
  <si>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</si>
  <si>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</si>
  <si>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</si>
  <si>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</si>
  <si>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</si>
  <si>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</si>
  <si>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</si>
  <si>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</si>
  <si>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</si>
  <si>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</si>
  <si>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</si>
  <si>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</si>
  <si>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</si>
  <si>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</si>
  <si>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</si>
  <si>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</si>
  <si>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</si>
  <si>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</si>
  <si>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</si>
  <si>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</si>
  <si>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</si>
  <si>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</si>
  <si>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</si>
  <si>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</si>
  <si>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</si>
  <si>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</si>
  <si>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</si>
  <si>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</si>
  <si>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</si>
  <si>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</si>
  <si>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</si>
  <si>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</si>
  <si>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</si>
  <si>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</si>
  <si>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</si>
  <si>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</si>
  <si>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</si>
  <si>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</si>
  <si>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</si>
  <si>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</si>
  <si>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</si>
  <si>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</si>
  <si>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</si>
  <si>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</si>
  <si>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</si>
  <si>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</si>
  <si>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</si>
  <si>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</si>
  <si>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</si>
  <si>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</si>
  <si>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</si>
  <si>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</si>
  <si>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</si>
  <si>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</si>
  <si>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</si>
  <si>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</si>
  <si>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</si>
  <si>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</si>
  <si>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</si>
  <si>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</si>
  <si>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</si>
  <si>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</si>
  <si>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</si>
  <si>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</si>
  <si>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</si>
  <si>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</si>
  <si>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</si>
  <si>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</si>
  <si>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</si>
  <si>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</si>
  <si>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</si>
  <si>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</si>
  <si>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</si>
  <si>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</si>
  <si>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</si>
  <si>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</si>
  <si>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</si>
  <si>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</si>
  <si>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</si>
  <si>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</si>
  <si>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</si>
  <si>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</si>
  <si>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</si>
  <si>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</si>
  <si>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</si>
  <si>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</si>
  <si>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</si>
  <si>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</si>
  <si>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</si>
  <si>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</si>
  <si>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</si>
  <si>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</si>
  <si>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</si>
  <si>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</si>
  <si>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</si>
  <si>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</si>
  <si>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</si>
  <si>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</si>
  <si>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</si>
  <si>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</si>
  <si>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</si>
  <si>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</si>
  <si>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</si>
  <si>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</si>
  <si>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</si>
  <si>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</si>
  <si>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</si>
  <si>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</si>
  <si>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</si>
  <si>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</si>
  <si>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</si>
  <si>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</si>
  <si>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</si>
  <si>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</si>
  <si>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</si>
  <si>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</si>
  <si>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</si>
  <si>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</si>
  <si>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</si>
  <si>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</si>
  <si>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</si>
  <si>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</si>
  <si>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</si>
  <si>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</si>
  <si>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</si>
  <si>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</si>
  <si>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</si>
  <si>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</si>
  <si>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</si>
  <si>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</si>
  <si>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</si>
  <si>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</si>
  <si>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</si>
  <si>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</si>
  <si>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</si>
  <si>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</si>
  <si>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</si>
  <si>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</si>
  <si>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</si>
  <si>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</si>
  <si>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</si>
  <si>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</si>
  <si>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</si>
  <si>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</si>
  <si>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</si>
  <si>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</si>
  <si>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</si>
  <si>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</si>
  <si>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</si>
  <si>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</si>
  <si>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</si>
  <si>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</si>
  <si>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</si>
  <si>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</si>
  <si>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</si>
  <si>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</si>
  <si>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</si>
  <si>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</si>
  <si>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</si>
  <si>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</si>
  <si>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</si>
  <si>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</si>
  <si>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</si>
  <si>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</si>
  <si>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</si>
  <si>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</si>
  <si>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</si>
  <si>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</si>
  <si>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</si>
  <si>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</si>
  <si>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</si>
  <si>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</si>
  <si>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</si>
  <si>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</si>
  <si>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</si>
  <si>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</si>
  <si>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</si>
  <si>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</si>
  <si>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</si>
  <si>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</si>
  <si>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</si>
  <si>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</si>
  <si>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</si>
  <si>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</si>
  <si>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</si>
  <si>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</si>
  <si>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</si>
  <si>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</si>
  <si>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</si>
  <si>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</si>
  <si>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</si>
  <si>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</si>
  <si>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</si>
  <si>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</si>
  <si>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</si>
  <si>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</si>
  <si>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</si>
  <si>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</si>
  <si>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</si>
  <si>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</si>
  <si>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</si>
  <si>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</si>
  <si>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</si>
  <si>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</si>
  <si>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</si>
  <si>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</si>
  <si>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</si>
  <si>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</si>
  <si>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</si>
  <si>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</si>
  <si>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</si>
  <si>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</si>
  <si>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</si>
  <si>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</si>
  <si>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</si>
  <si>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</si>
  <si>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</si>
  <si>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</si>
  <si>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</si>
  <si>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</si>
  <si>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</si>
  <si>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</si>
  <si>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</si>
  <si>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</si>
  <si>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</si>
  <si>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</si>
  <si>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</si>
  <si>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</si>
  <si>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</si>
  <si>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</si>
  <si>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</si>
  <si>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</si>
  <si>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</si>
  <si>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</si>
  <si>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</si>
  <si>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</si>
  <si>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</si>
  <si>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</si>
  <si>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</si>
  <si>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</si>
  <si>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</si>
  <si>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</si>
  <si>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</si>
  <si>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</si>
  <si>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</si>
  <si>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</si>
  <si>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</si>
  <si>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</si>
  <si>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</si>
  <si>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</si>
  <si>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</si>
  <si>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</si>
  <si>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</si>
  <si>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</si>
  <si>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</si>
  <si>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</si>
  <si>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</si>
  <si>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</si>
  <si>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</si>
  <si>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</si>
  <si>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</si>
  <si>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</si>
  <si>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</si>
  <si>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</si>
  <si>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</si>
  <si>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</si>
  <si>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</si>
  <si>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</si>
  <si>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</si>
  <si>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</si>
  <si>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</si>
  <si>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</si>
  <si>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</si>
  <si>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</si>
  <si>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</si>
  <si>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</si>
  <si>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</si>
  <si>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</si>
  <si>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</si>
  <si>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</si>
  <si>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</si>
  <si>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</si>
  <si>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</si>
  <si>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</si>
  <si>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</si>
  <si>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</si>
  <si>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</si>
  <si>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</si>
  <si>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</si>
  <si>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</si>
  <si>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</si>
  <si>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</si>
  <si>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</si>
  <si>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</si>
  <si>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</si>
  <si>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</si>
  <si>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</si>
  <si>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</si>
  <si>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</si>
  <si>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</si>
  <si>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</si>
  <si>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</si>
  <si>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</si>
  <si>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</si>
  <si>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</si>
  <si>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</si>
  <si>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</si>
  <si>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</si>
  <si>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</si>
  <si>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</si>
  <si>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</si>
  <si>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</si>
  <si>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</si>
  <si>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</si>
  <si>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</si>
  <si>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</si>
  <si>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</si>
  <si>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</si>
  <si>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</si>
  <si>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</si>
  <si>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</si>
  <si>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</si>
  <si>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</si>
  <si>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</si>
  <si>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</si>
  <si>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</si>
  <si>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</si>
  <si>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</si>
  <si>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</si>
  <si>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</si>
  <si>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</si>
  <si>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</si>
  <si>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</si>
  <si>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</si>
  <si>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</si>
  <si>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</si>
  <si>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</si>
  <si>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</si>
  <si>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</si>
  <si>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</si>
  <si>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</si>
  <si>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</si>
  <si>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</si>
  <si>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</si>
  <si>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</si>
  <si>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</si>
  <si>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</si>
  <si>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</si>
  <si>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</si>
  <si>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</si>
  <si>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</si>
  <si>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</si>
  <si>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</si>
  <si>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</si>
  <si>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</si>
  <si>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</si>
  <si>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</si>
  <si>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</si>
  <si>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</si>
  <si>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</si>
  <si>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</si>
  <si>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</si>
  <si>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</si>
  <si>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</si>
  <si>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</si>
  <si>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</si>
  <si>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</si>
  <si>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</si>
  <si>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</si>
  <si>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</si>
  <si>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</si>
  <si>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</si>
  <si>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</si>
  <si>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</si>
  <si>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</si>
  <si>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</si>
  <si>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</si>
  <si>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</si>
  <si>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</si>
  <si>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</si>
  <si>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</si>
  <si>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</si>
  <si>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</si>
  <si>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</si>
  <si>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</si>
  <si>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</si>
  <si>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</si>
  <si>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</si>
  <si>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</si>
  <si>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</si>
  <si>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</si>
  <si>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</si>
  <si>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</si>
  <si>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</si>
  <si>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</si>
  <si>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</si>
  <si>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</si>
  <si>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</si>
  <si>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</si>
  <si>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</si>
  <si>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</si>
  <si>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</si>
  <si>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</si>
  <si>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</si>
  <si>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</si>
  <si>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</si>
  <si>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</si>
  <si>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</si>
  <si>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</si>
  <si>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</si>
  <si>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</si>
  <si>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</si>
  <si>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</si>
  <si>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</si>
  <si>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</si>
  <si>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</si>
  <si>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</si>
  <si>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</si>
  <si>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</si>
  <si>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</si>
  <si>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</si>
  <si>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</si>
  <si>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</si>
  <si>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</si>
  <si>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</si>
  <si>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</si>
  <si>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</si>
  <si>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</si>
  <si>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</si>
  <si>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</si>
  <si>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</si>
  <si>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</si>
  <si>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</si>
  <si>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</si>
  <si>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</si>
  <si>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</si>
  <si>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</si>
  <si>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</si>
  <si>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</si>
  <si>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</si>
  <si>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</si>
  <si>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</si>
  <si>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</si>
  <si>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</si>
  <si>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</si>
  <si>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</si>
  <si>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</si>
  <si>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</si>
  <si>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</si>
  <si>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</si>
  <si>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</si>
  <si>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</si>
  <si>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</si>
  <si>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</si>
  <si>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</si>
  <si>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</si>
  <si>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</si>
  <si>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</si>
  <si>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</si>
  <si>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</si>
  <si>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</si>
  <si>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</si>
  <si>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</si>
  <si>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</si>
  <si>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</si>
  <si>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</si>
  <si>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</si>
  <si>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</si>
  <si>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</si>
  <si>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</si>
  <si>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</si>
  <si>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</si>
  <si>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</si>
  <si>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</si>
  <si>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</si>
  <si>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</si>
  <si>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</si>
  <si>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</si>
  <si>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</si>
  <si>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</si>
  <si>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</si>
  <si>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</si>
  <si>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</si>
  <si>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</si>
  <si>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</si>
  <si>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</si>
  <si>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</si>
  <si>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</si>
  <si>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</si>
  <si>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</si>
  <si>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</si>
  <si>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</si>
  <si>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</si>
  <si>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</si>
  <si>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</si>
  <si>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</si>
  <si>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</si>
  <si>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</si>
  <si>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</si>
  <si>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</si>
  <si>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</si>
  <si>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</si>
  <si>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</si>
  <si>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</si>
  <si>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</si>
  <si>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</si>
  <si>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</si>
  <si>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</si>
  <si>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</si>
  <si>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</si>
  <si>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</si>
  <si>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</si>
  <si>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</si>
  <si>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</si>
  <si>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</si>
  <si>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</si>
  <si>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</si>
  <si>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</si>
  <si>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</si>
  <si>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</si>
  <si>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</si>
  <si>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</si>
  <si>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</si>
  <si>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</si>
  <si>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</si>
  <si>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</si>
  <si>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</si>
  <si>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</si>
  <si>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</si>
  <si>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</si>
  <si>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</si>
  <si>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</si>
  <si>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</si>
  <si>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</si>
  <si>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</si>
  <si>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</si>
  <si>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</si>
  <si>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</si>
  <si>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</si>
  <si>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</si>
  <si>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</si>
  <si>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</si>
  <si>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</si>
  <si>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</si>
  <si>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</si>
  <si>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</si>
  <si>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</si>
  <si>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</si>
  <si>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</si>
  <si>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</si>
  <si>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</si>
  <si>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</si>
  <si>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</si>
  <si>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</si>
  <si>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</si>
  <si>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</si>
  <si>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</si>
  <si>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</si>
  <si>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</si>
  <si>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</si>
  <si>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</si>
  <si>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</si>
  <si>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</si>
  <si>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</si>
  <si>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</si>
  <si>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</si>
  <si>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</si>
  <si>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</si>
  <si>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</si>
  <si>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</si>
  <si>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</si>
  <si>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</si>
  <si>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</si>
  <si>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</si>
  <si>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</si>
  <si>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</si>
  <si>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</si>
  <si>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</si>
  <si>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</si>
  <si>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</si>
  <si>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</si>
  <si>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</si>
  <si>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</si>
  <si>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</si>
  <si>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</si>
  <si>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</si>
  <si>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</si>
  <si>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</si>
  <si>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</si>
  <si>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</si>
  <si>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</si>
  <si>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</si>
  <si>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</si>
  <si>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</si>
  <si>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</si>
  <si>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</si>
  <si>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</si>
  <si>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</si>
  <si>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</si>
  <si>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</si>
  <si>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</si>
  <si>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</si>
  <si>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</si>
  <si>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</si>
  <si>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</si>
  <si>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</si>
  <si>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</si>
  <si>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</si>
  <si>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</si>
  <si>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</si>
  <si>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</si>
  <si>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</si>
  <si>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</si>
  <si>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</si>
  <si>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</si>
  <si>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</si>
  <si>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</si>
  <si>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</si>
  <si>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</si>
  <si>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</si>
  <si>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</si>
  <si>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</si>
  <si>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</si>
  <si>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</si>
  <si>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</si>
  <si>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</si>
  <si>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</si>
  <si>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</si>
  <si>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</si>
  <si>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</si>
  <si>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</si>
  <si>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</si>
  <si>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</si>
  <si>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</si>
  <si>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</si>
  <si>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</si>
  <si>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</si>
  <si>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</si>
  <si>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</si>
  <si>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</si>
  <si>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</si>
  <si>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</si>
  <si>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</si>
  <si>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</si>
  <si>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</si>
  <si>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</si>
  <si>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</si>
  <si>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</si>
  <si>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</si>
  <si>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</si>
  <si>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</si>
  <si>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</si>
  <si>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</si>
  <si>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</si>
  <si>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</si>
  <si>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</si>
  <si>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</si>
  <si>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</si>
  <si>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</si>
  <si>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</si>
  <si>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</si>
  <si>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</si>
  <si>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</si>
  <si>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</si>
  <si>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</si>
  <si>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</si>
  <si>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</si>
  <si>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</si>
  <si>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</si>
  <si>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</si>
  <si>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</si>
  <si>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</si>
  <si>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</si>
  <si>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</si>
  <si>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</si>
  <si>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</si>
  <si>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</si>
  <si>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</si>
  <si>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</si>
  <si>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</si>
  <si>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</si>
  <si>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</si>
  <si>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</si>
  <si>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</si>
  <si>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</si>
  <si>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</si>
  <si>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</si>
  <si>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</si>
  <si>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</si>
  <si>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</si>
  <si>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</si>
  <si>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</si>
  <si>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</si>
  <si>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</si>
  <si>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</si>
  <si>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</si>
  <si>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</si>
  <si>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</si>
  <si>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</si>
  <si>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</si>
  <si>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</si>
  <si>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</si>
  <si>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</si>
  <si>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</si>
  <si>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</si>
  <si>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</si>
  <si>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</si>
  <si>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</si>
  <si>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</si>
  <si>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</si>
  <si>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</si>
  <si>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</si>
  <si>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</si>
  <si>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</si>
  <si>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</si>
  <si>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</si>
  <si>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</si>
  <si>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</si>
  <si>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</si>
  <si>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</si>
  <si>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</si>
  <si>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</si>
  <si>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</si>
  <si>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</si>
  <si>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</si>
  <si>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</si>
  <si>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</si>
  <si>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</si>
  <si>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</si>
  <si>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</si>
  <si>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</si>
  <si>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</si>
  <si>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</si>
  <si>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</si>
  <si>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</si>
  <si>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</si>
  <si>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</si>
  <si>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</si>
  <si>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</si>
  <si>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</si>
  <si>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</si>
  <si>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</si>
  <si>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</si>
  <si>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</si>
  <si>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</si>
  <si>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</si>
  <si>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</si>
  <si>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</si>
  <si>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</si>
  <si>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</si>
  <si>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</si>
  <si>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</si>
  <si>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</si>
  <si>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</si>
  <si>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</si>
  <si>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</si>
  <si>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</si>
  <si>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</si>
  <si>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</si>
  <si>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</si>
  <si>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</si>
  <si>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</si>
  <si>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</si>
  <si>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</si>
  <si>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</si>
  <si>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</si>
  <si>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</si>
  <si>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</si>
  <si>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</si>
  <si>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</si>
  <si>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</si>
  <si>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</si>
  <si>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</si>
  <si>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</si>
  <si>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</si>
  <si>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</si>
  <si>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</si>
  <si>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</si>
  <si>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</si>
  <si>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</si>
  <si>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</si>
  <si>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</si>
  <si>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</si>
  <si>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</si>
  <si>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</si>
  <si>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</si>
  <si>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</si>
  <si>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</si>
  <si>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</si>
  <si>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</si>
  <si>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</si>
  <si>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</si>
  <si>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</si>
  <si>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</si>
  <si>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</si>
  <si>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</si>
  <si>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</si>
  <si>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</si>
  <si>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</si>
  <si>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</si>
  <si>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</si>
  <si>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</si>
  <si>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</si>
  <si>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</si>
  <si>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</si>
  <si>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</si>
  <si>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</si>
  <si>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</si>
  <si>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</si>
  <si>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</si>
  <si>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</si>
  <si>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</si>
  <si>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</si>
  <si>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</si>
  <si>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</si>
  <si>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</si>
  <si>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</si>
  <si>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</si>
  <si>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</si>
  <si>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</si>
  <si>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</si>
  <si>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</si>
  <si>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</si>
  <si>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</si>
  <si>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</si>
  <si>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</si>
  <si>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</si>
  <si>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</si>
  <si>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</si>
  <si>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</si>
  <si>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</si>
  <si>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</si>
  <si>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</si>
  <si>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</si>
  <si>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</si>
  <si>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</si>
  <si>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</si>
  <si>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</si>
  <si>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</si>
  <si>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</si>
  <si>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</si>
  <si>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</si>
  <si>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</si>
  <si>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</si>
  <si>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</si>
  <si>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</si>
  <si>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</si>
  <si>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</si>
  <si>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</si>
  <si>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</si>
  <si>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</si>
  <si>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</si>
  <si>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</si>
  <si>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</si>
  <si>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</si>
  <si>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</si>
  <si>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</si>
  <si>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</si>
  <si>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</si>
  <si>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</si>
  <si>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</si>
  <si>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</si>
  <si>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</si>
  <si>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</si>
  <si>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</si>
  <si>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</si>
  <si>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</si>
  <si>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</si>
  <si>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</si>
  <si>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</si>
  <si>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</si>
  <si>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</si>
  <si>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</si>
  <si>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</si>
  <si>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</si>
  <si>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</si>
  <si>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</si>
  <si>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</si>
  <si>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</si>
  <si>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</si>
  <si>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</si>
  <si>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</si>
  <si>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</si>
  <si>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</si>
  <si>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</si>
  <si>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</si>
  <si>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</si>
  <si>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</si>
  <si>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</si>
  <si>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</si>
  <si>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</si>
  <si>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</si>
  <si>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</si>
  <si>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</si>
  <si>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</si>
  <si>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</si>
  <si>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</si>
  <si>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</si>
  <si>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</si>
  <si>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</si>
  <si>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</si>
  <si>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</si>
  <si>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</si>
  <si>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</si>
  <si>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</si>
  <si>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</si>
  <si>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</si>
  <si>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</si>
  <si>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</si>
  <si>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</si>
  <si>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</si>
  <si>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</si>
  <si>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</si>
  <si>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</si>
  <si>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</si>
  <si>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</si>
  <si>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</si>
  <si>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</si>
  <si>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</si>
  <si>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</si>
  <si>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</si>
  <si>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</si>
  <si>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</si>
  <si>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</si>
  <si>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</si>
  <si>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</si>
  <si>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</si>
  <si>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</si>
  <si>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</si>
  <si>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</si>
  <si>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</si>
  <si>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</si>
  <si>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</si>
  <si>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</si>
  <si>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</si>
  <si>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</si>
  <si>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</si>
  <si>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</si>
  <si>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</si>
  <si>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</si>
  <si>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</si>
  <si>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</si>
  <si>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</si>
  <si>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</si>
  <si>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</si>
  <si>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</si>
  <si>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</si>
  <si>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</si>
  <si>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</si>
  <si>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</si>
  <si>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</si>
  <si>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</si>
  <si>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</si>
  <si>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</si>
  <si>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</si>
  <si>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</si>
  <si>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</si>
  <si>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</si>
  <si>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</si>
  <si>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</si>
  <si>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</si>
  <si>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</si>
  <si>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</si>
  <si>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</si>
  <si>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</si>
  <si>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</si>
  <si>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</si>
  <si>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</si>
  <si>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</si>
  <si>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</si>
  <si>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</si>
  <si>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</si>
  <si>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</si>
  <si>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</si>
  <si>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</si>
  <si>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</si>
  <si>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</si>
  <si>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</si>
  <si>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</si>
  <si>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</si>
  <si>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</si>
  <si>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</si>
  <si>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</si>
  <si>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</si>
  <si>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</si>
  <si>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</si>
  <si>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</si>
  <si>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</si>
  <si>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</si>
  <si>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</si>
  <si>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</si>
  <si>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</si>
  <si>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</si>
  <si>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</si>
  <si>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</si>
  <si>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</si>
  <si>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</si>
  <si>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</si>
  <si>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</si>
  <si>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</si>
  <si>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</si>
  <si>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</si>
  <si>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</si>
  <si>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</si>
  <si>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</si>
  <si>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</si>
  <si>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</si>
  <si>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</si>
  <si>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</si>
  <si>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</si>
  <si>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</si>
  <si>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</si>
  <si>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</si>
  <si>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</si>
  <si>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</si>
  <si>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</si>
  <si>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</si>
  <si>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</si>
  <si>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</si>
  <si>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</si>
  <si>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</si>
  <si>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</si>
  <si>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</si>
  <si>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</si>
  <si>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</si>
  <si>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</si>
  <si>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</si>
  <si>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</si>
  <si>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</si>
  <si>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</si>
  <si>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</si>
  <si>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</si>
  <si>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</si>
  <si>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</si>
  <si>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</si>
  <si>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</si>
  <si>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</si>
  <si>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</si>
  <si>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</si>
  <si>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</si>
  <si>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</si>
  <si>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</si>
  <si>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</si>
  <si>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</si>
  <si>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</si>
  <si>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</si>
  <si>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</si>
  <si>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</si>
  <si>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</si>
  <si>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</si>
  <si>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</si>
  <si>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</si>
  <si>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</si>
  <si>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</si>
  <si>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</si>
  <si>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</si>
  <si>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</si>
  <si>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</si>
  <si>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</si>
  <si>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</si>
  <si>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</si>
  <si>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</si>
  <si>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</si>
  <si>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</si>
  <si>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</si>
  <si>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</si>
  <si>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</si>
  <si>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</si>
  <si>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</si>
  <si>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</si>
  <si>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</si>
  <si>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</si>
  <si>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</si>
  <si>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</si>
  <si>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</si>
  <si>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</si>
  <si>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</si>
  <si>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</si>
  <si>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</si>
  <si>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</si>
  <si>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</si>
  <si>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</si>
  <si>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</si>
  <si>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</si>
  <si>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</si>
  <si>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</si>
  <si>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</si>
  <si>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</si>
  <si>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</si>
  <si>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</si>
  <si>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</si>
  <si>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</si>
  <si>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</si>
  <si>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</si>
  <si>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</si>
  <si>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</si>
  <si>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</si>
  <si>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</si>
  <si>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</si>
  <si>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</si>
  <si>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</si>
  <si>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</si>
  <si>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</si>
  <si>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</si>
  <si>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</si>
  <si>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</si>
  <si>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</si>
  <si>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</si>
  <si>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</si>
  <si>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</si>
  <si>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</si>
  <si>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</si>
  <si>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</si>
  <si>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</si>
  <si>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</si>
  <si>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</si>
  <si>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</si>
  <si>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</si>
  <si>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</si>
  <si>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</si>
  <si>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</si>
  <si>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</si>
  <si>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</si>
  <si>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</si>
  <si>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</si>
  <si>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</si>
  <si>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</si>
  <si>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</si>
  <si>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</si>
  <si>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</si>
  <si>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</si>
  <si>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</si>
  <si>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</si>
  <si>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</si>
  <si>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</si>
  <si>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</si>
  <si>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</si>
  <si>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</si>
  <si>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</si>
  <si>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</si>
  <si>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</si>
  <si>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</si>
  <si>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</si>
  <si>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</si>
  <si>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</si>
  <si>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</si>
  <si>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</si>
  <si>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</si>
  <si>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</si>
  <si>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</si>
  <si>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</si>
  <si>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</si>
  <si>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</si>
  <si>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</si>
  <si>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</si>
  <si>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</si>
  <si>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</si>
  <si>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</si>
  <si>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</si>
  <si>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</si>
  <si>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</si>
  <si>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</si>
  <si>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</si>
  <si>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</si>
  <si>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</si>
  <si>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</si>
  <si>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</si>
  <si>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</si>
  <si>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</si>
  <si>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</si>
  <si>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</si>
  <si>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</si>
  <si>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</si>
  <si>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</si>
  <si>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</si>
  <si>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</si>
  <si>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</si>
  <si>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</si>
  <si>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</si>
  <si>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</si>
  <si>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</si>
  <si>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</si>
  <si>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</si>
  <si>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</si>
  <si>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</si>
  <si>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</si>
  <si>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</si>
  <si>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</si>
  <si>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</si>
  <si>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</si>
  <si>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</si>
  <si>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</si>
  <si>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</si>
  <si>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</si>
  <si>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</si>
  <si>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</si>
  <si>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</si>
  <si>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</si>
  <si>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</si>
  <si>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</si>
  <si>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</si>
  <si>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</si>
  <si>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</si>
  <si>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</si>
  <si>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</si>
  <si>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</si>
  <si>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</si>
  <si>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</si>
  <si>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</si>
  <si>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</si>
  <si>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</si>
  <si>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</si>
  <si>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</si>
  <si>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</si>
  <si>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</si>
  <si>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</si>
  <si>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</si>
  <si>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</si>
  <si>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</si>
  <si>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</si>
  <si>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</si>
  <si>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</si>
  <si>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</si>
  <si>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</si>
  <si>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</si>
  <si>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</si>
  <si>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</si>
  <si>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</si>
  <si>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</si>
  <si>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</si>
  <si>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</si>
  <si>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</si>
  <si>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</si>
  <si>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</si>
  <si>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</si>
  <si>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</si>
  <si>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</si>
  <si>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</si>
  <si>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</si>
  <si>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</si>
  <si>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</si>
  <si>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</si>
  <si>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</si>
  <si>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</si>
  <si>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</si>
  <si>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</si>
  <si>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</si>
  <si>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</si>
  <si>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</si>
  <si>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</si>
  <si>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</si>
  <si>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</si>
  <si>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</si>
  <si>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</si>
  <si>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</si>
  <si>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</si>
  <si>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</si>
  <si>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</si>
  <si>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</si>
  <si>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</si>
  <si>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</si>
  <si>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</si>
  <si>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</si>
  <si>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</si>
  <si>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</si>
  <si>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</si>
  <si>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</si>
  <si>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</si>
  <si>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</si>
  <si>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</si>
  <si>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</si>
  <si>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</si>
  <si>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</si>
  <si>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</si>
  <si>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</si>
  <si>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</si>
  <si>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</si>
  <si>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</si>
  <si>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</si>
  <si>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</si>
  <si>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</si>
  <si>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</si>
  <si>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</si>
  <si>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</si>
  <si>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</si>
  <si>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</si>
  <si>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</si>
  <si>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</si>
  <si>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</si>
  <si>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</si>
  <si>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</si>
  <si>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</si>
  <si>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</si>
  <si>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</si>
  <si>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</si>
  <si>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</si>
  <si>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</si>
  <si>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</si>
  <si>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</si>
  <si>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</si>
  <si>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</si>
  <si>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</si>
  <si>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</si>
  <si>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</si>
  <si>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</si>
  <si>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</si>
  <si>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</si>
  <si>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</si>
  <si>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</si>
  <si>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</si>
  <si>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</si>
  <si>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</si>
  <si>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</si>
  <si>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</si>
  <si>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</si>
  <si>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</si>
  <si>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</si>
  <si>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</si>
  <si>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</si>
  <si>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</si>
  <si>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</si>
  <si>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</si>
  <si>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</si>
  <si>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</si>
  <si>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</si>
  <si>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</si>
  <si>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</si>
  <si>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</si>
  <si>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</si>
  <si>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</si>
  <si>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</si>
  <si>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</si>
  <si>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</si>
  <si>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</si>
  <si>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</si>
  <si>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</si>
  <si>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</si>
  <si>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</si>
  <si>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</si>
  <si>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</si>
  <si>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</si>
  <si>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</si>
  <si>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</si>
  <si>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</si>
  <si>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</si>
  <si>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</si>
  <si>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</si>
  <si>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</si>
  <si>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</si>
  <si>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</si>
  <si>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</si>
  <si>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</si>
  <si>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</si>
  <si>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</si>
  <si>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</si>
  <si>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</si>
  <si>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</si>
  <si>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</si>
  <si>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</si>
  <si>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</si>
  <si>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</si>
  <si>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</si>
  <si>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</si>
  <si>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</si>
  <si>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</si>
  <si>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</si>
  <si>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</si>
  <si>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</si>
  <si>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</si>
  <si>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</si>
  <si>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</si>
  <si>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</si>
  <si>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</si>
  <si>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</si>
  <si>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</si>
  <si>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</si>
  <si>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</si>
  <si>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</si>
  <si>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</si>
  <si>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</si>
  <si>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</si>
  <si>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</si>
  <si>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</si>
  <si>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</si>
  <si>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</si>
  <si>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</si>
  <si>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</si>
  <si>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</si>
  <si>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</si>
  <si>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</si>
  <si>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</si>
  <si>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</si>
  <si>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</si>
  <si>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</si>
  <si>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</si>
  <si>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</si>
  <si>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</si>
  <si>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</si>
  <si>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</si>
  <si>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</si>
  <si>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</si>
  <si>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</si>
  <si>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</si>
  <si>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</si>
  <si>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</si>
  <si>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</si>
  <si>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</si>
  <si>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</si>
  <si>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</si>
  <si>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</si>
  <si>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</si>
  <si>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</si>
  <si>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</si>
  <si>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</si>
  <si>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</si>
  <si>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</si>
  <si>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</si>
  <si>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</si>
  <si>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</si>
  <si>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</si>
  <si>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</si>
  <si>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</si>
  <si>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</si>
  <si>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</si>
  <si>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</si>
  <si>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</si>
  <si>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</si>
  <si>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</si>
  <si>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</si>
  <si>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</si>
  <si>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</si>
  <si>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</si>
  <si>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</si>
  <si>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</si>
  <si>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</si>
  <si>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</si>
  <si>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</si>
  <si>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</si>
  <si>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</si>
  <si>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</si>
  <si>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</si>
  <si>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</si>
  <si>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</si>
  <si>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</si>
  <si>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</si>
  <si>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</si>
  <si>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</si>
  <si>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</si>
  <si>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</si>
  <si>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</si>
  <si>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</si>
  <si>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</si>
  <si>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</si>
  <si>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</si>
  <si>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</si>
  <si>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</si>
  <si>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</si>
  <si>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</si>
  <si>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</si>
  <si>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</si>
  <si>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</si>
  <si>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</si>
  <si>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</si>
  <si>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</si>
  <si>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</si>
  <si>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</si>
  <si>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</si>
  <si>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</si>
  <si>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</si>
  <si>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</si>
  <si>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</si>
  <si>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</si>
  <si>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</si>
  <si>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</si>
  <si>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</si>
  <si>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</si>
  <si>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</si>
  <si>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</si>
  <si>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</si>
  <si>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</si>
  <si>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</si>
  <si>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</si>
  <si>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</si>
  <si>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</si>
  <si>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</si>
  <si>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</si>
  <si>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</si>
  <si>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</si>
  <si>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</si>
  <si>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</si>
  <si>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</si>
  <si>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</si>
  <si>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</si>
  <si>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</si>
  <si>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</si>
  <si>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</si>
  <si>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</si>
  <si>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</si>
  <si>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</si>
  <si>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</si>
  <si>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</si>
  <si>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</si>
  <si>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</si>
  <si>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</si>
  <si>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</si>
  <si>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</si>
  <si>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</si>
  <si>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</si>
  <si>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</si>
  <si>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</si>
  <si>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</si>
  <si>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</si>
  <si>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</si>
  <si>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</si>
  <si>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</si>
  <si>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</si>
  <si>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</si>
  <si>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</si>
  <si>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</si>
  <si>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</si>
  <si>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</si>
  <si>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</si>
  <si>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</si>
  <si>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</si>
  <si>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</si>
  <si>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</si>
  <si>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</si>
  <si>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</si>
  <si>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</si>
  <si>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</si>
  <si>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</si>
  <si>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</si>
  <si>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</si>
  <si>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</si>
  <si>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</si>
  <si>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</si>
  <si>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</si>
  <si>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</si>
  <si>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</si>
  <si>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</si>
  <si>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</si>
  <si>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</si>
  <si>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</si>
  <si>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</si>
  <si>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</si>
  <si>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</si>
  <si>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</si>
  <si>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</si>
  <si>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</si>
  <si>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</si>
  <si>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</si>
  <si>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</si>
  <si>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</si>
  <si>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</si>
  <si>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</si>
  <si>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</si>
  <si>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</si>
  <si>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</si>
  <si>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</si>
  <si>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</si>
  <si>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</si>
  <si>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</si>
  <si>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</si>
  <si>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</si>
  <si>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</si>
  <si>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</si>
  <si>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</si>
  <si>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</si>
  <si>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</si>
  <si>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</si>
  <si>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</si>
  <si>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</si>
  <si>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</si>
  <si>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</si>
  <si>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</si>
  <si>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</si>
  <si>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</si>
  <si>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</si>
  <si>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</si>
  <si>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</si>
  <si>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</si>
  <si>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</si>
  <si>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</si>
  <si>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</si>
  <si>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</si>
  <si>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</si>
  <si>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</si>
  <si>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</si>
  <si>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</si>
  <si>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</si>
  <si>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</si>
  <si>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</si>
  <si>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</si>
  <si>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</si>
  <si>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</si>
  <si>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</si>
  <si>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</si>
  <si>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</si>
  <si>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</si>
  <si>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</si>
  <si>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</si>
  <si>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</si>
  <si>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</si>
  <si>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</si>
  <si>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</si>
  <si>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</si>
  <si>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</si>
  <si>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</si>
  <si>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</si>
  <si>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</si>
  <si>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</si>
  <si>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</si>
  <si>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</si>
  <si>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</si>
  <si>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</si>
  <si>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</si>
  <si>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</si>
  <si>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</si>
  <si>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</si>
  <si>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</si>
  <si>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</si>
  <si>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</si>
  <si>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</si>
  <si>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</si>
  <si>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</si>
  <si>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</si>
  <si>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</si>
  <si>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</si>
  <si>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</si>
  <si>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</si>
  <si>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</si>
  <si>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</si>
  <si>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</si>
  <si>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</si>
  <si>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</si>
  <si>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</si>
  <si>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</si>
  <si>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</si>
  <si>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</si>
  <si>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</si>
  <si>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</si>
  <si>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</si>
  <si>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</si>
  <si>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</si>
  <si>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</si>
  <si>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</si>
  <si>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</si>
  <si>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</si>
  <si>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</si>
  <si>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</si>
  <si>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</si>
  <si>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</si>
  <si>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</si>
  <si>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</si>
  <si>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</si>
  <si>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</si>
  <si>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</si>
  <si>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</si>
  <si>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</si>
  <si>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</si>
  <si>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</si>
  <si>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</si>
  <si>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</si>
  <si>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</si>
  <si>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</si>
  <si>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</si>
  <si>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</si>
  <si>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</si>
  <si>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</si>
  <si>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</si>
  <si>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</si>
  <si>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</si>
  <si>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</si>
  <si>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</si>
  <si>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</si>
  <si>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</si>
  <si>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</si>
  <si>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</si>
  <si>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</si>
  <si>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</si>
  <si>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</si>
  <si>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</si>
  <si>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</si>
  <si>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</si>
  <si>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</si>
  <si>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</si>
  <si>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</si>
  <si>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</si>
  <si>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</si>
  <si>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</si>
  <si>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</si>
  <si>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</si>
  <si>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</si>
  <si>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</si>
  <si>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</si>
  <si>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</si>
  <si>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</si>
  <si>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</si>
  <si>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</si>
  <si>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</si>
  <si>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</si>
  <si>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</si>
  <si>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</si>
  <si>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</si>
  <si>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</si>
  <si>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</si>
  <si>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</si>
  <si>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</si>
  <si>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</si>
  <si>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</si>
  <si>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</si>
  <si>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</si>
  <si>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</si>
  <si>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</si>
  <si>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</si>
  <si>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</si>
  <si>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</si>
  <si>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</si>
  <si>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</si>
  <si>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</si>
  <si>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</si>
  <si>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</si>
  <si>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</si>
  <si>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</si>
  <si>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</si>
  <si>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</si>
  <si>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</si>
  <si>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</si>
  <si>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</si>
  <si>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</si>
  <si>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</si>
  <si>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</si>
  <si>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</si>
  <si>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</si>
  <si>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</si>
  <si>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</si>
  <si>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</si>
  <si>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</si>
  <si>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</si>
  <si>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</si>
  <si>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</si>
  <si>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</si>
  <si>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</si>
  <si>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</si>
  <si>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</si>
  <si>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</si>
  <si>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</si>
  <si>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</si>
  <si>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</si>
  <si>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</si>
  <si>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</si>
  <si>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</si>
  <si>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</si>
  <si>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</si>
  <si>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</si>
  <si>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</si>
  <si>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</si>
  <si>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</si>
  <si>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</si>
  <si>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</si>
  <si>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</si>
  <si>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</si>
  <si>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</si>
  <si>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</si>
  <si>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</si>
  <si>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</si>
  <si>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</si>
  <si>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</si>
  <si>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</si>
  <si>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</si>
  <si>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</si>
  <si>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</si>
  <si>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</si>
  <si>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</si>
  <si>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</si>
  <si>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</si>
  <si>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</si>
  <si>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</si>
  <si>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</si>
  <si>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</si>
  <si>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</si>
  <si>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</si>
  <si>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</si>
  <si>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</si>
  <si>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</si>
  <si>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</si>
  <si>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</si>
  <si>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</si>
  <si>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</si>
  <si>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</si>
  <si>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</si>
  <si>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</si>
  <si>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</si>
  <si>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</si>
  <si>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</si>
  <si>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</si>
  <si>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</si>
  <si>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</si>
  <si>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</si>
  <si>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</si>
  <si>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</si>
  <si>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</si>
  <si>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</si>
  <si>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</si>
  <si>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</si>
  <si>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</si>
  <si>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</si>
  <si>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</si>
  <si>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</si>
  <si>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</si>
  <si>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</si>
  <si>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</si>
  <si>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</si>
  <si>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</si>
  <si>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</si>
  <si>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</si>
  <si>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</si>
  <si>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</si>
  <si>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</si>
  <si>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</si>
  <si>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</si>
  <si>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</si>
  <si>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</si>
  <si>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</si>
  <si>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</si>
  <si>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</si>
  <si>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</si>
  <si>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</si>
  <si>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</si>
  <si>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</si>
  <si>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</si>
  <si>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</si>
  <si>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</si>
  <si>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</si>
  <si>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</si>
  <si>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</si>
  <si>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</si>
  <si>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</si>
  <si>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</si>
  <si>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</si>
  <si>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</si>
  <si>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</si>
  <si>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</si>
  <si>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</si>
  <si>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</si>
  <si>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</si>
  <si>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</si>
  <si>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</si>
  <si>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</si>
  <si>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</si>
  <si>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</si>
  <si>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</si>
  <si>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</si>
  <si>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</si>
  <si>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</si>
  <si>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</si>
  <si>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</si>
  <si>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</si>
  <si>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</si>
  <si>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</si>
  <si>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</si>
  <si>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</si>
  <si>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</si>
  <si>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</si>
  <si>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</si>
  <si>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</si>
  <si>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</si>
  <si>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</si>
  <si>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</si>
  <si>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</si>
  <si>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</si>
  <si>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</si>
  <si>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</si>
  <si>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</si>
  <si>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</si>
  <si>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</si>
  <si>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</si>
  <si>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</si>
  <si>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</si>
  <si>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</si>
  <si>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</si>
  <si>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</si>
  <si>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</si>
  <si>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</si>
  <si>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</si>
  <si>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</si>
  <si>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</si>
  <si>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</si>
  <si>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</si>
  <si>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</si>
  <si>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</si>
  <si>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</si>
  <si>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</si>
  <si>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</si>
  <si>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</si>
  <si>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</si>
  <si>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</si>
  <si>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</si>
  <si>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</si>
  <si>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</si>
  <si>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</si>
  <si>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</si>
  <si>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</si>
  <si>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</si>
  <si>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</si>
  <si>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</si>
  <si>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</si>
  <si>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</si>
  <si>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</si>
  <si>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</si>
  <si>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</si>
  <si>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</si>
  <si>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</si>
  <si>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</si>
  <si>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</si>
  <si>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</si>
  <si>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</si>
  <si>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</si>
  <si>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</si>
  <si>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</si>
  <si>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</si>
  <si>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</si>
  <si>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</si>
  <si>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</si>
  <si>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</si>
  <si>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</si>
  <si>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</si>
  <si>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</si>
  <si>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</si>
  <si>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</si>
  <si>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</si>
  <si>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</si>
  <si>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</si>
  <si>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</si>
  <si>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</si>
  <si>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</si>
  <si>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</si>
  <si>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</si>
  <si>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</si>
  <si>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</si>
  <si>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</si>
  <si>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</si>
  <si>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</si>
  <si>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</si>
  <si>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</si>
  <si>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</si>
  <si>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</si>
  <si>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</si>
  <si>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</si>
  <si>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</si>
  <si>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</si>
  <si>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</si>
  <si>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</si>
  <si>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</si>
  <si>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</si>
  <si>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</si>
  <si>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</si>
  <si>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</si>
  <si>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</si>
  <si>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</si>
  <si>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</si>
  <si>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</si>
  <si>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</si>
  <si>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</si>
  <si>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</si>
  <si>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</si>
  <si>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</si>
  <si>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</si>
  <si>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</si>
  <si>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</si>
  <si>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</si>
  <si>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</si>
  <si>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</si>
  <si>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</si>
  <si>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</si>
  <si>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</si>
  <si>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</si>
  <si>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</si>
  <si>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</si>
  <si>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</si>
  <si>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</si>
  <si>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</si>
  <si>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</si>
  <si>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</si>
  <si>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</si>
  <si>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</si>
  <si>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</si>
  <si>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</si>
  <si>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</si>
  <si>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</si>
  <si>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</si>
  <si>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</si>
  <si>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</si>
  <si>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</si>
  <si>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</si>
  <si>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</si>
  <si>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</si>
  <si>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</si>
  <si>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</si>
  <si>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</si>
  <si>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</si>
  <si>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</si>
  <si>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</si>
  <si>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</si>
  <si>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</si>
  <si>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</si>
  <si>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</si>
  <si>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</si>
  <si>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</si>
  <si>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</si>
  <si>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</si>
  <si>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</si>
  <si>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</si>
  <si>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</si>
  <si>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</si>
  <si>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</si>
  <si>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</si>
  <si>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</si>
  <si>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</si>
  <si>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</si>
  <si>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</si>
  <si>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</si>
  <si>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</si>
  <si>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</si>
  <si>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</si>
  <si>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</si>
  <si>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</si>
  <si>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</si>
  <si>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</si>
  <si>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</si>
  <si>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</si>
  <si>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</si>
  <si>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</si>
  <si>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</si>
  <si>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</si>
  <si>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</si>
  <si>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</si>
  <si>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</si>
  <si>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</si>
  <si>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</si>
  <si>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</si>
  <si>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</si>
  <si>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</si>
  <si>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</si>
  <si>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</si>
  <si>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</si>
  <si>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</si>
  <si>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</si>
  <si>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</si>
  <si>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</si>
  <si>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</si>
  <si>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</si>
  <si>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</si>
  <si>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</si>
  <si>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</si>
  <si>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</si>
  <si>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</si>
  <si>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</si>
  <si>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</si>
  <si>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</si>
  <si>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</si>
  <si>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</si>
  <si>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</si>
  <si>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</si>
  <si>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</si>
  <si>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</si>
  <si>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</si>
  <si>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</si>
  <si>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</si>
  <si>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</si>
  <si>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</si>
  <si>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</si>
  <si>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</si>
  <si>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</si>
  <si>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</si>
  <si>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</si>
  <si>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</si>
  <si>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</si>
  <si>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</si>
  <si>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</si>
  <si>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</si>
  <si>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</si>
  <si>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</si>
  <si>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</si>
  <si>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</si>
  <si>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</si>
  <si>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</si>
  <si>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</si>
  <si>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</si>
  <si>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</si>
  <si>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</si>
  <si>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</si>
  <si>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</si>
  <si>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</si>
  <si>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</si>
  <si>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</si>
  <si>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</si>
  <si>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</si>
  <si>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</si>
  <si>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</si>
  <si>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</si>
  <si>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</si>
  <si>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</si>
  <si>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</si>
  <si>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</si>
  <si>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</si>
  <si>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</si>
  <si>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</si>
  <si>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</si>
  <si>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</si>
  <si>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</si>
  <si>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</si>
  <si>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</si>
  <si>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</si>
  <si>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</si>
  <si>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</si>
  <si>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</si>
  <si>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</si>
  <si>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</si>
  <si>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</si>
  <si>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</si>
  <si>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</si>
  <si>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</si>
  <si>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</si>
  <si>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</si>
  <si>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</si>
  <si>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</si>
  <si>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</si>
  <si>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</si>
  <si>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</si>
  <si>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</si>
  <si>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</si>
  <si>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</si>
  <si>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</si>
  <si>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</si>
  <si>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</si>
  <si>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</si>
  <si>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</si>
  <si>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</si>
  <si>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</si>
  <si>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</si>
  <si>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</si>
  <si>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</si>
  <si>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</si>
  <si>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</si>
  <si>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</si>
  <si>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</si>
  <si>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</si>
  <si>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</si>
  <si>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</si>
  <si>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</si>
  <si>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</si>
  <si>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</si>
  <si>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</si>
  <si>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</si>
  <si>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</si>
  <si>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</si>
  <si>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</si>
  <si>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</si>
  <si>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</si>
  <si>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</si>
  <si>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</si>
  <si>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</si>
  <si>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</si>
  <si>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</si>
  <si>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</si>
  <si>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</si>
  <si>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</si>
  <si>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</si>
  <si>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</si>
  <si>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</si>
  <si>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</si>
  <si>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</si>
  <si>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</si>
  <si>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</si>
  <si>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</si>
  <si>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</si>
  <si>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</si>
  <si>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</si>
  <si>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</si>
  <si>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</si>
  <si>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</si>
  <si>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</si>
  <si>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</si>
  <si>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</si>
  <si>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</si>
  <si>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</si>
  <si>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</si>
  <si>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</si>
  <si>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</si>
  <si>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</si>
  <si>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</si>
  <si>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</si>
  <si>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</si>
  <si>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</si>
  <si>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</si>
  <si>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</si>
  <si>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</si>
  <si>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</si>
  <si>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</si>
  <si>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</si>
  <si>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</si>
  <si>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</si>
  <si>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</si>
  <si>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</si>
  <si>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</si>
  <si>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</si>
  <si>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</si>
  <si>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</si>
  <si>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</si>
  <si>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</si>
  <si>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</si>
  <si>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</si>
  <si>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</si>
  <si>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</si>
  <si>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</si>
  <si>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</si>
  <si>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</si>
  <si>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</si>
  <si>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</si>
  <si>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</si>
  <si>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</si>
  <si>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</si>
  <si>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</si>
  <si>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</si>
  <si>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</si>
  <si>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</si>
  <si>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</si>
  <si>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</si>
  <si>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</si>
  <si>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</si>
  <si>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</si>
  <si>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</si>
  <si>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</si>
  <si>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</si>
  <si>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</si>
  <si>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</si>
  <si>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</si>
  <si>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</si>
  <si>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</si>
  <si>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</si>
  <si>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</si>
  <si>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</si>
  <si>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</si>
  <si>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</si>
  <si>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</si>
  <si>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</si>
  <si>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</si>
  <si>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</si>
  <si>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</si>
  <si>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</si>
  <si>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</si>
  <si>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</si>
  <si>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</si>
  <si>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</si>
  <si>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</si>
  <si>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</si>
  <si>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</si>
  <si>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</si>
  <si>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</si>
  <si>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</si>
  <si>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</si>
  <si>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</si>
  <si>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</si>
  <si>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</si>
  <si>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</si>
  <si>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</si>
  <si>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</si>
  <si>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</si>
  <si>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</si>
  <si>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</si>
  <si>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</si>
  <si>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</si>
  <si>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</si>
  <si>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</si>
  <si>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</si>
  <si>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</si>
  <si>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</si>
  <si>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</si>
  <si>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</si>
  <si>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</si>
  <si>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</si>
  <si>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</si>
  <si>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</si>
  <si>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</si>
  <si>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</si>
  <si>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</si>
  <si>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</si>
  <si>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</si>
  <si>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</si>
  <si>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</si>
  <si>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</si>
  <si>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</si>
  <si>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</si>
  <si>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</si>
  <si>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</si>
  <si>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</si>
  <si>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</si>
  <si>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</si>
  <si>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</si>
  <si>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</si>
  <si>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</si>
  <si>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</si>
  <si>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</si>
  <si>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</si>
  <si>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</si>
  <si>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</si>
  <si>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</si>
  <si>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</si>
  <si>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</si>
  <si>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</si>
  <si>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</si>
  <si>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</si>
  <si>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</si>
  <si>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</si>
  <si>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</si>
  <si>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</si>
  <si>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</si>
  <si>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</si>
  <si>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</si>
  <si>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</si>
  <si>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</si>
  <si>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</si>
  <si>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</si>
  <si>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</si>
  <si>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</si>
  <si>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</si>
  <si>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</si>
  <si>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</si>
  <si>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</si>
  <si>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</si>
  <si>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</si>
  <si>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</si>
  <si>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</si>
  <si>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</si>
  <si>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</si>
  <si>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</si>
  <si>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</si>
  <si>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</si>
  <si>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</si>
  <si>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</si>
  <si>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</si>
  <si>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</si>
  <si>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</si>
  <si>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</si>
  <si>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</si>
  <si>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</si>
  <si>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</si>
  <si>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</si>
  <si>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</si>
  <si>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</si>
  <si>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</si>
  <si>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</si>
  <si>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</si>
  <si>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</si>
  <si>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</si>
  <si>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</si>
  <si>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</si>
  <si>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</si>
  <si>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</si>
  <si>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</si>
  <si>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</si>
  <si>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</si>
  <si>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</si>
  <si>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</si>
  <si>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</si>
  <si>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</si>
  <si>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</si>
  <si>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</si>
  <si>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</si>
  <si>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</si>
  <si>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</si>
  <si>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</si>
  <si>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</si>
  <si>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</si>
  <si>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</si>
  <si>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</si>
  <si>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</si>
  <si>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</si>
  <si>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</si>
  <si>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</si>
  <si>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</si>
  <si>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</si>
  <si>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</si>
  <si>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</si>
  <si>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</si>
  <si>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</si>
  <si>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</si>
  <si>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</si>
  <si>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</si>
  <si>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</si>
  <si>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</si>
  <si>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</si>
  <si>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</si>
  <si>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</si>
  <si>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</si>
  <si>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</si>
  <si>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</si>
  <si>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</si>
  <si>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</si>
  <si>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</si>
  <si>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</si>
  <si>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</si>
  <si>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</si>
  <si>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</si>
  <si>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</si>
  <si>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</si>
  <si>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</si>
  <si>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</si>
  <si>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</si>
  <si>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</si>
  <si>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</si>
  <si>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</si>
  <si>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</si>
  <si>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</si>
  <si>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</si>
  <si>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</si>
  <si>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</si>
  <si>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</si>
  <si>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</si>
  <si>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</si>
  <si>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</si>
  <si>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</si>
  <si>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</si>
  <si>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</si>
  <si>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</si>
  <si>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</si>
  <si>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</si>
  <si>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</si>
  <si>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</si>
  <si>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</si>
  <si>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</si>
  <si>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</si>
  <si>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</si>
  <si>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</si>
  <si>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</si>
  <si>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</si>
  <si>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</si>
  <si>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</si>
  <si>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</si>
  <si>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</si>
  <si>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</si>
  <si>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</si>
  <si>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</si>
  <si>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</si>
  <si>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</si>
  <si>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</si>
  <si>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</si>
  <si>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</si>
  <si>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</si>
  <si>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</si>
  <si>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</si>
  <si>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</si>
  <si>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</si>
  <si>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</si>
  <si>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</si>
  <si>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</si>
  <si>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</si>
  <si>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</si>
  <si>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</si>
  <si>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</si>
  <si>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</si>
  <si>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</si>
  <si>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</si>
  <si>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</si>
  <si>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</si>
  <si>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</si>
  <si>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</si>
  <si>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</si>
  <si>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</si>
  <si>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</si>
  <si>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</si>
  <si>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</si>
  <si>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</si>
  <si>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</si>
  <si>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</si>
  <si>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</si>
  <si>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</si>
  <si>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</si>
  <si>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</si>
  <si>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</si>
  <si>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</si>
  <si>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</si>
  <si>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</si>
  <si>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</si>
  <si>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</si>
  <si>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</si>
  <si>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</si>
  <si>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</si>
  <si>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</si>
  <si>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</si>
  <si>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</si>
  <si>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</si>
  <si>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</si>
  <si>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</si>
  <si>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</si>
  <si>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</si>
  <si>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</si>
  <si>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</si>
  <si>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</si>
  <si>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</si>
  <si>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</si>
  <si>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</si>
  <si>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</si>
  <si>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</si>
  <si>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</si>
  <si>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</si>
  <si>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</si>
  <si>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</si>
  <si>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</si>
  <si>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</si>
  <si>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</si>
  <si>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</si>
  <si>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</si>
  <si>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</si>
  <si>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</si>
  <si>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</si>
  <si>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</si>
  <si>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</si>
  <si>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</si>
  <si>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</si>
  <si>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</si>
  <si>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</si>
  <si>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</si>
  <si>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</si>
  <si>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</si>
  <si>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</si>
  <si>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</si>
  <si>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</si>
  <si>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</si>
  <si>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</si>
  <si>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</si>
  <si>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</si>
  <si>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</si>
  <si>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</si>
  <si>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</si>
  <si>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</si>
  <si>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</si>
  <si>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</si>
  <si>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</si>
  <si>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</si>
  <si>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</si>
  <si>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</si>
  <si>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</si>
  <si>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</si>
  <si>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</si>
  <si>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</si>
  <si>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</si>
  <si>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</si>
  <si>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</si>
  <si>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</si>
  <si>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</si>
  <si>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</si>
  <si>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</si>
  <si>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</si>
  <si>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</si>
  <si>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</si>
  <si>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</si>
  <si>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</si>
  <si>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</si>
  <si>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</si>
  <si>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</si>
  <si>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</si>
  <si>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</si>
  <si>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</si>
  <si>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</si>
  <si>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</si>
  <si>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</si>
  <si>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</si>
  <si>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</si>
  <si>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</si>
  <si>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</si>
  <si>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</si>
  <si>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</si>
  <si>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</si>
  <si>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</si>
  <si>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</si>
  <si>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</si>
  <si>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</si>
  <si>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</si>
  <si>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</si>
  <si>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</si>
  <si>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</si>
  <si>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</si>
  <si>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</si>
  <si>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</si>
  <si>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</si>
  <si>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</si>
  <si>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</si>
  <si>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</si>
  <si>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</si>
  <si>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</si>
  <si>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</si>
  <si>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</si>
  <si>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</si>
  <si>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</si>
  <si>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</si>
  <si>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</si>
  <si>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</si>
  <si>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</si>
  <si>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</si>
  <si>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</si>
  <si>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</si>
  <si>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</si>
  <si>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</si>
  <si>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</si>
  <si>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</si>
  <si>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</si>
  <si>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</si>
  <si>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</si>
  <si>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</si>
  <si>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</si>
  <si>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</si>
  <si>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</si>
  <si>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</si>
  <si>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</si>
  <si>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</si>
  <si>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</si>
  <si>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</si>
  <si>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</si>
  <si>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</si>
  <si>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</si>
  <si>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</si>
  <si>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</si>
  <si>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</si>
  <si>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</si>
  <si>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</si>
  <si>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</si>
  <si>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</si>
  <si>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</si>
  <si>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</si>
  <si>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</si>
  <si>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</si>
  <si>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</si>
  <si>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</si>
  <si>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</si>
  <si>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</si>
  <si>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</si>
  <si>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</si>
  <si>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</si>
  <si>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</si>
  <si>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</si>
  <si>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</si>
  <si>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</si>
  <si>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</si>
  <si>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</si>
  <si>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</si>
  <si>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</si>
  <si>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</si>
  <si>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</si>
  <si>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</si>
  <si>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</si>
  <si>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</si>
  <si>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</si>
  <si>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</si>
  <si>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</si>
  <si>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</si>
  <si>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</si>
  <si>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</si>
  <si>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</si>
  <si>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</si>
  <si>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</si>
  <si>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</si>
  <si>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</si>
  <si>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</si>
  <si>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</si>
  <si>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</si>
  <si>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</si>
  <si>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</si>
  <si>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</si>
  <si>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</si>
  <si>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</si>
  <si>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</si>
  <si>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</si>
  <si>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</si>
  <si>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</si>
  <si>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</si>
  <si>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</si>
  <si>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</si>
  <si>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</si>
  <si>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</si>
  <si>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</si>
  <si>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</si>
  <si>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</si>
  <si>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</si>
  <si>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</si>
  <si>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</si>
  <si>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</si>
  <si>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</si>
  <si>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</si>
  <si>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</si>
  <si>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</si>
  <si>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</si>
  <si>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</si>
  <si>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</si>
  <si>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</si>
  <si>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</si>
  <si>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</si>
  <si>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</si>
  <si>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</si>
  <si>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</si>
  <si>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</si>
  <si>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</si>
  <si>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</si>
  <si>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</si>
  <si>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</si>
  <si>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</si>
  <si>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</si>
  <si>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</si>
  <si>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</si>
  <si>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</si>
  <si>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</si>
  <si>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</si>
  <si>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</si>
  <si>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</si>
  <si>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</si>
  <si>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</si>
  <si>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</si>
  <si>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</si>
  <si>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</si>
  <si>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</si>
  <si>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</si>
  <si>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</si>
  <si>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</si>
  <si>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</si>
  <si>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</si>
  <si>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</si>
  <si>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</si>
  <si>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</si>
  <si>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</si>
  <si>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</si>
  <si>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</si>
  <si>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</si>
  <si>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</si>
  <si>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</si>
  <si>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</si>
  <si>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</si>
  <si>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</si>
  <si>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</si>
  <si>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</si>
  <si>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</si>
  <si>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</si>
  <si>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</si>
  <si>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</si>
  <si>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</si>
  <si>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</si>
  <si>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</si>
  <si>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</si>
  <si>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</si>
  <si>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</si>
  <si>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</si>
  <si>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</si>
  <si>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</si>
  <si>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</si>
  <si>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</si>
  <si>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</si>
  <si>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</si>
  <si>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</si>
  <si>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</si>
  <si>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</si>
  <si>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</si>
  <si>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</si>
  <si>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</si>
  <si>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</si>
  <si>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</si>
  <si>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</si>
  <si>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</si>
  <si>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</si>
  <si>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</si>
  <si>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</si>
  <si>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</si>
  <si>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</si>
  <si>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</si>
  <si>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</si>
  <si>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</si>
  <si>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</si>
  <si>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</si>
  <si>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</si>
  <si>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</si>
  <si>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</si>
  <si>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</si>
  <si>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</si>
  <si>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</si>
  <si>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</si>
  <si>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</si>
  <si>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</si>
  <si>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</si>
  <si>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</si>
  <si>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</si>
  <si>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</si>
  <si>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</si>
  <si>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</si>
  <si>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</si>
  <si>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</si>
  <si>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</si>
  <si>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</si>
  <si>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</si>
  <si>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</si>
  <si>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</si>
  <si>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</si>
  <si>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</si>
  <si>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</si>
  <si>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</si>
  <si>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</si>
  <si>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</si>
  <si>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</si>
  <si>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</si>
  <si>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</si>
  <si>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</si>
  <si>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</si>
  <si>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</si>
  <si>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</si>
  <si>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</si>
  <si>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</si>
  <si>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</si>
  <si>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</si>
  <si>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</si>
  <si>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</si>
  <si>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</si>
  <si>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</si>
  <si>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</si>
  <si>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</si>
  <si>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</si>
  <si>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</si>
  <si>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</si>
  <si>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</si>
  <si>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</si>
  <si>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</si>
  <si>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</si>
  <si>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</si>
  <si>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</si>
  <si>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</si>
  <si>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</si>
  <si>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</si>
  <si>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</si>
  <si>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</si>
  <si>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</si>
  <si>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</si>
  <si>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</si>
  <si>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</si>
  <si>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</si>
  <si>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</si>
  <si>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</si>
  <si>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</si>
  <si>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</si>
  <si>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</si>
  <si>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</si>
  <si>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</si>
  <si>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</si>
  <si>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</si>
  <si>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</si>
  <si>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</si>
  <si>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</si>
  <si>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</si>
  <si>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</si>
  <si>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</si>
  <si>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</si>
  <si>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</si>
  <si>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</si>
  <si>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</si>
  <si>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</si>
  <si>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</si>
  <si>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</si>
  <si>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</si>
  <si>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</si>
  <si>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</si>
  <si>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</si>
  <si>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</si>
  <si>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</si>
  <si>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</si>
  <si>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</si>
  <si>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</si>
  <si>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</si>
  <si>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</si>
  <si>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</si>
  <si>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</si>
  <si>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</si>
  <si>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</si>
  <si>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</si>
  <si>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</si>
  <si>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</si>
  <si>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</si>
  <si>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</si>
  <si>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</si>
  <si>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</si>
  <si>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</si>
  <si>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</si>
  <si>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</si>
  <si>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</si>
  <si>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</si>
  <si>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</si>
  <si>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</si>
  <si>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</si>
  <si>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</si>
  <si>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</si>
  <si>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</si>
  <si>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</si>
  <si>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</si>
  <si>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</si>
  <si>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</si>
  <si>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</si>
  <si>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</si>
  <si>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</si>
  <si>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</si>
  <si>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</si>
  <si>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</si>
  <si>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</si>
  <si>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</si>
  <si>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</si>
  <si>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</si>
  <si>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</si>
  <si>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</si>
  <si>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</si>
  <si>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</si>
  <si>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</si>
  <si>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</si>
  <si>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</si>
  <si>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</si>
  <si>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</si>
  <si>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</si>
  <si>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</si>
  <si>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</si>
  <si>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</si>
  <si>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</si>
  <si>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</si>
  <si>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</si>
  <si>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</si>
  <si>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</si>
  <si>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</si>
  <si>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</si>
  <si>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</si>
  <si>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</si>
  <si>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</si>
  <si>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</si>
  <si>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</si>
  <si>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</si>
  <si>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</si>
  <si>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</si>
  <si>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</si>
  <si>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</si>
  <si>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</si>
  <si>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</si>
  <si>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</si>
  <si>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</si>
  <si>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</si>
  <si>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</si>
  <si>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</si>
  <si>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</si>
  <si>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</si>
  <si>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</si>
  <si>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</si>
  <si>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</si>
  <si>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</si>
  <si>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</si>
  <si>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</si>
  <si>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</si>
  <si>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</si>
  <si>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</si>
  <si>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</si>
  <si>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</si>
  <si>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</si>
  <si>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</si>
  <si>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</si>
  <si>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</si>
  <si>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</si>
  <si>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</si>
  <si>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</si>
  <si>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</si>
  <si>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</si>
  <si>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</si>
  <si>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</si>
  <si>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</si>
  <si>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</si>
  <si>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</si>
  <si>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</si>
  <si>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</si>
  <si>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</si>
  <si>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</si>
  <si>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</si>
  <si>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</si>
  <si>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</si>
  <si>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</si>
  <si>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</si>
  <si>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</si>
  <si>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</si>
  <si>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</si>
  <si>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</si>
  <si>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</si>
  <si>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</si>
  <si>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</si>
  <si>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</si>
  <si>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</si>
  <si>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</si>
  <si>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</si>
  <si>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</si>
  <si>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</si>
  <si>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</si>
  <si>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</si>
  <si>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</si>
  <si>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</si>
  <si>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</si>
  <si>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</si>
  <si>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</si>
  <si>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</si>
  <si>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</si>
  <si>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</si>
  <si>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</si>
  <si>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</si>
  <si>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</si>
  <si>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</si>
  <si>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</si>
  <si>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</si>
  <si>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</si>
  <si>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</si>
  <si>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</si>
  <si>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</si>
  <si>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</si>
  <si>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</si>
  <si>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</si>
  <si>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</si>
  <si>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</si>
  <si>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</si>
  <si>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</si>
  <si>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</si>
  <si>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</si>
  <si>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</si>
  <si>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</si>
  <si>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</si>
  <si>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</si>
  <si>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</si>
  <si>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</si>
  <si>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</si>
  <si>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</si>
  <si>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</si>
  <si>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</si>
  <si>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</si>
  <si>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</si>
  <si>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</si>
  <si>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</si>
  <si>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</si>
  <si>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</si>
  <si>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</si>
  <si>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</si>
  <si>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</si>
  <si>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</si>
  <si>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</si>
  <si>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</si>
  <si>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</si>
  <si>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</si>
  <si>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</si>
  <si>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</si>
  <si>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</si>
  <si>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</si>
  <si>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</si>
  <si>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</si>
  <si>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</si>
  <si>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</si>
  <si>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</si>
  <si>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</si>
  <si>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</si>
  <si>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</si>
  <si>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</si>
  <si>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</si>
  <si>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</si>
  <si>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</si>
  <si>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</si>
  <si>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</si>
  <si>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</si>
  <si>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</si>
  <si>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</si>
  <si>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</si>
  <si>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</si>
  <si>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</si>
  <si>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</si>
  <si>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</si>
  <si>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</si>
  <si>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</si>
  <si>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</si>
  <si>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</si>
  <si>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</si>
  <si>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</si>
  <si>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</si>
  <si>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</si>
  <si>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</si>
  <si>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</si>
  <si>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</si>
  <si>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</si>
  <si>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</si>
  <si>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</si>
  <si>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</si>
  <si>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</si>
  <si>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</si>
  <si>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</si>
  <si>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</si>
  <si>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</si>
  <si>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</si>
  <si>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</si>
  <si>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</si>
  <si>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</si>
  <si>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</si>
  <si>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</si>
  <si>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</si>
  <si>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</si>
  <si>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</si>
  <si>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</si>
  <si>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</si>
  <si>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</si>
  <si>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</si>
  <si>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</si>
  <si>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</si>
  <si>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</si>
  <si>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</si>
  <si>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</si>
  <si>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</si>
  <si>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</si>
  <si>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</si>
  <si>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</si>
  <si>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</si>
  <si>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</si>
  <si>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</si>
  <si>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</si>
  <si>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</si>
  <si>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</si>
  <si>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</si>
  <si>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</si>
  <si>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</si>
  <si>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</si>
  <si>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</si>
  <si>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</si>
  <si>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</si>
  <si>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</si>
  <si>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</si>
  <si>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</si>
  <si>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</si>
  <si>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</si>
  <si>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</si>
  <si>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</si>
  <si>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</si>
  <si>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</si>
  <si>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</si>
  <si>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</si>
  <si>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</si>
  <si>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</si>
  <si>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</si>
  <si>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</si>
  <si>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</si>
  <si>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</si>
  <si>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</si>
  <si>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</si>
  <si>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</si>
  <si>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</si>
  <si>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</si>
  <si>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</si>
  <si>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</si>
  <si>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</si>
  <si>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</si>
  <si>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</si>
  <si>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</si>
  <si>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</si>
  <si>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</si>
  <si>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</si>
  <si>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</si>
  <si>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</si>
  <si>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</si>
  <si>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</si>
  <si>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</si>
  <si>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</si>
  <si>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</si>
  <si>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</si>
  <si>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</si>
  <si>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</si>
  <si>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</si>
  <si>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</si>
  <si>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</si>
  <si>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</si>
  <si>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</si>
  <si>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</si>
  <si>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</si>
  <si>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</si>
  <si>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</si>
  <si>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</si>
  <si>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</si>
  <si>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</si>
  <si>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</si>
  <si>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</si>
  <si>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</si>
  <si>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</si>
  <si>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</si>
  <si>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</si>
  <si>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</si>
  <si>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</si>
  <si>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</si>
  <si>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</si>
  <si>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</si>
  <si>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</si>
  <si>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</si>
  <si>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</si>
  <si>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</si>
  <si>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</si>
  <si>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</si>
  <si>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</si>
  <si>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</si>
  <si>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</si>
  <si>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</si>
  <si>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</si>
  <si>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</si>
  <si>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</si>
  <si>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</si>
  <si>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</si>
  <si>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</si>
  <si>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</si>
  <si>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</si>
  <si>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</si>
  <si>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</si>
  <si>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</si>
  <si>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</si>
  <si>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</si>
  <si>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</si>
  <si>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</si>
  <si>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</si>
  <si>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</si>
  <si>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</si>
  <si>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</si>
  <si>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</si>
  <si>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</si>
  <si>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</si>
  <si>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</si>
  <si>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</si>
  <si>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</si>
  <si>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</si>
  <si>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</si>
  <si>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</si>
  <si>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</si>
  <si>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</si>
  <si>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</si>
  <si>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</si>
  <si>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</si>
  <si>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</si>
  <si>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</si>
  <si>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</si>
  <si>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</si>
  <si>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</si>
  <si>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</si>
  <si>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</si>
  <si>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</si>
  <si>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</si>
  <si>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</si>
  <si>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</si>
  <si>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</si>
  <si>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</si>
  <si>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</si>
  <si>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</si>
  <si>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</si>
  <si>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</si>
  <si>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</si>
  <si>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</si>
  <si>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</si>
  <si>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</si>
  <si>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</si>
  <si>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</si>
  <si>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</si>
  <si>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</si>
  <si>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</si>
  <si>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</si>
  <si>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</si>
  <si>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</si>
  <si>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</si>
  <si>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</si>
  <si>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</si>
  <si>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</si>
  <si>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</si>
  <si>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</si>
  <si>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</si>
  <si>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</si>
  <si>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</si>
  <si>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</si>
  <si>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</si>
  <si>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</si>
  <si>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</si>
  <si>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</si>
  <si>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</si>
  <si>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</si>
  <si>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</si>
  <si>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</si>
  <si>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</si>
  <si>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</si>
  <si>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</si>
  <si>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</si>
  <si>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</si>
  <si>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</si>
  <si>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</si>
  <si>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</si>
  <si>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</si>
  <si>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</si>
  <si>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</si>
  <si>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</si>
  <si>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</si>
  <si>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</si>
  <si>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</si>
  <si>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</si>
  <si>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</si>
  <si>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</si>
  <si>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</si>
  <si>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</si>
  <si>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</si>
  <si>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</si>
  <si>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</si>
  <si>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</si>
  <si>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</si>
  <si>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</si>
  <si>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</si>
  <si>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</si>
  <si>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</si>
  <si>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</si>
  <si>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</si>
  <si>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</si>
  <si>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</si>
  <si>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</si>
  <si>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</si>
  <si>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</si>
  <si>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</si>
  <si>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</si>
  <si>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</si>
  <si>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</si>
  <si>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</si>
  <si>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</si>
  <si>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</si>
  <si>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</si>
  <si>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</si>
  <si>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</si>
  <si>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</si>
  <si>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</si>
  <si>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</si>
  <si>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</si>
  <si>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</si>
  <si>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</si>
  <si>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</si>
  <si>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</si>
  <si>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</si>
  <si>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</si>
  <si>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</si>
  <si>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</si>
  <si>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</si>
  <si>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</si>
  <si>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</si>
  <si>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</si>
  <si>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</si>
  <si>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</si>
  <si>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</si>
  <si>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</si>
  <si>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</si>
  <si>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</si>
  <si>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</si>
  <si>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</si>
  <si>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</si>
  <si>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</si>
  <si>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</si>
  <si>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</si>
  <si>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</si>
  <si>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</si>
  <si>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</si>
  <si>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</si>
  <si>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</si>
  <si>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</si>
  <si>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</si>
  <si>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</si>
  <si>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</si>
  <si>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</si>
  <si>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</si>
  <si>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</si>
  <si>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</si>
  <si>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</si>
  <si>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</si>
  <si>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</si>
  <si>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</si>
  <si>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</si>
  <si>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</si>
  <si>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</si>
  <si>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</si>
  <si>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</si>
  <si>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</si>
  <si>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</si>
  <si>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</si>
  <si>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</si>
  <si>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</si>
  <si>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</si>
  <si>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</si>
  <si>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</si>
  <si>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</si>
  <si>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</si>
  <si>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</si>
  <si>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</si>
  <si>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</si>
  <si>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</si>
  <si>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</si>
  <si>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</si>
  <si>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</si>
  <si>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</si>
  <si>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</si>
  <si>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</si>
  <si>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</si>
  <si>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</si>
  <si>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</si>
  <si>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</si>
  <si>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</si>
  <si>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</si>
  <si>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</si>
  <si>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</si>
  <si>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</si>
  <si>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</si>
  <si>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</si>
  <si>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</si>
  <si>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</si>
  <si>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</si>
  <si>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</si>
  <si>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</si>
  <si>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</si>
  <si>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</si>
  <si>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</si>
  <si>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</si>
  <si>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</si>
  <si>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</si>
  <si>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</si>
  <si>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</si>
  <si>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</si>
  <si>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</si>
  <si>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</si>
  <si>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</si>
  <si>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</si>
  <si>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</si>
  <si>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</si>
  <si>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</si>
  <si>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</si>
  <si>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</si>
  <si>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</si>
  <si>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</si>
  <si>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</si>
  <si>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</si>
  <si>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</si>
  <si>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</si>
  <si>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</si>
  <si>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</si>
  <si>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</si>
  <si>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</si>
  <si>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</si>
  <si>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</si>
  <si>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</si>
  <si>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</si>
  <si>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</si>
  <si>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</si>
  <si>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</si>
  <si>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</si>
  <si>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</si>
  <si>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</si>
  <si>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</si>
  <si>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</si>
  <si>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</si>
  <si>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</si>
  <si>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</si>
  <si>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</si>
  <si>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</si>
  <si>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</si>
  <si>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</si>
  <si>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</si>
  <si>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</si>
  <si>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</si>
  <si>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</si>
  <si>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</si>
  <si>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</si>
  <si>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</si>
  <si>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</si>
  <si>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</si>
  <si>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</si>
  <si>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</si>
  <si>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</si>
  <si>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</si>
  <si>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</si>
  <si>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</si>
  <si>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</si>
  <si>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</si>
  <si>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</si>
  <si>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</si>
  <si>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</si>
  <si>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</si>
  <si>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</si>
  <si>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</si>
  <si>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</si>
  <si>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</si>
  <si>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</si>
  <si>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</si>
  <si>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</si>
  <si>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</si>
  <si>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</si>
  <si>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</si>
  <si>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</si>
  <si>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</si>
  <si>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</si>
  <si>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</si>
  <si>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</si>
  <si>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</si>
  <si>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</si>
  <si>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</si>
  <si>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</si>
  <si>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</si>
  <si>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</si>
  <si>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</si>
  <si>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</si>
  <si>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</si>
  <si>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</si>
  <si>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</si>
  <si>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</si>
  <si>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</si>
  <si>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</si>
  <si>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</si>
  <si>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</si>
  <si>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</si>
  <si>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</si>
  <si>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</si>
  <si>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</si>
  <si>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</si>
  <si>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</si>
  <si>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</si>
  <si>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</si>
  <si>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</si>
  <si>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</si>
  <si>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</si>
  <si>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</si>
  <si>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</si>
  <si>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</si>
  <si>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</si>
  <si>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</si>
  <si>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</si>
  <si>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</si>
  <si>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</si>
  <si>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</si>
  <si>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</si>
  <si>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</si>
  <si>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</si>
  <si>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</si>
  <si>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</si>
  <si>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</si>
  <si>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</si>
  <si>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</si>
  <si>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</si>
  <si>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</si>
  <si>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</si>
  <si>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</si>
  <si>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</si>
  <si>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</si>
  <si>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</si>
  <si>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</si>
  <si>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</si>
  <si>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</si>
  <si>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</si>
  <si>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</si>
  <si>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</si>
  <si>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</si>
  <si>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</si>
  <si>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</si>
  <si>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</si>
  <si>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</si>
  <si>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</si>
  <si>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</si>
  <si>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</si>
  <si>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</si>
  <si>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</si>
  <si>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</si>
  <si>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</si>
  <si>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</si>
  <si>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</si>
  <si>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</si>
  <si>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</si>
  <si>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</si>
  <si>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</si>
  <si>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</si>
  <si>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</si>
  <si>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</si>
  <si>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</si>
  <si>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</si>
  <si>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</si>
  <si>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</si>
  <si>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</si>
  <si>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</si>
  <si>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</si>
  <si>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</si>
  <si>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</si>
  <si>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</si>
  <si>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</si>
  <si>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</si>
  <si>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</si>
  <si>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</si>
  <si>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</si>
  <si>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</si>
  <si>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</si>
  <si>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</si>
  <si>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</si>
  <si>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</si>
  <si>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</si>
  <si>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</si>
  <si>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</si>
  <si>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</si>
  <si>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</si>
  <si>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</si>
  <si>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</si>
  <si>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</si>
  <si>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</si>
  <si>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</si>
  <si>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</si>
  <si>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</si>
  <si>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</si>
  <si>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</si>
  <si>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</si>
  <si>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</si>
  <si>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</si>
  <si>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</si>
  <si>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</si>
  <si>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</si>
  <si>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</si>
  <si>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</si>
  <si>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</si>
  <si>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</si>
  <si>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</si>
  <si>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</si>
  <si>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</si>
  <si>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</si>
  <si>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</si>
  <si>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</si>
  <si>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</si>
  <si>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</si>
  <si>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</si>
  <si>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</si>
  <si>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</si>
  <si>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</si>
  <si>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</si>
  <si>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</si>
  <si>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</si>
  <si>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</si>
  <si>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</si>
  <si>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</si>
  <si>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</si>
  <si>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</si>
  <si>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</si>
  <si>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</si>
  <si>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</si>
  <si>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</si>
  <si>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</si>
  <si>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</si>
  <si>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</si>
  <si>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</si>
  <si>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</si>
  <si>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</si>
  <si>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</si>
  <si>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</si>
  <si>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</si>
  <si>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</si>
  <si>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</si>
  <si>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</si>
  <si>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</si>
  <si>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</si>
  <si>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</si>
  <si>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</si>
  <si>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</si>
  <si>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</si>
  <si>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</si>
  <si>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</si>
  <si>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</si>
  <si>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</si>
  <si>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</si>
  <si>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</si>
  <si>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</si>
  <si>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</si>
  <si>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</si>
  <si>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</si>
  <si>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</si>
  <si>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</si>
  <si>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</si>
  <si>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</si>
  <si>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</si>
  <si>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</si>
  <si>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</si>
  <si>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</si>
  <si>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</si>
  <si>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</si>
  <si>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</si>
  <si>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</si>
  <si>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</si>
  <si>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</si>
  <si>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</si>
  <si>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</si>
  <si>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</si>
  <si>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</si>
  <si>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</si>
  <si>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</si>
  <si>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</si>
  <si>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</si>
  <si>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</si>
  <si>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</si>
  <si>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</si>
  <si>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</si>
  <si>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</si>
  <si>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</si>
  <si>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</si>
  <si>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</si>
  <si>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</si>
  <si>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</si>
  <si>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</si>
  <si>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</si>
  <si>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</si>
  <si>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</si>
  <si>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</si>
  <si>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</si>
  <si>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</si>
  <si>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</si>
  <si>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</si>
  <si>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</si>
  <si>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</si>
  <si>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</si>
  <si>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</si>
  <si>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</si>
  <si>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</si>
  <si>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</si>
  <si>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</si>
  <si>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</si>
  <si>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</si>
  <si>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</si>
  <si>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</si>
  <si>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</si>
  <si>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</si>
  <si>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</si>
  <si>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</si>
  <si>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</si>
  <si>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</si>
  <si>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</si>
  <si>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</si>
  <si>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</si>
  <si>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</si>
  <si>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</si>
  <si>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</si>
  <si>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</si>
  <si>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</si>
  <si>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</si>
  <si>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</si>
  <si>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</si>
  <si>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</si>
  <si>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</si>
  <si>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</si>
  <si>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</si>
  <si>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</si>
  <si>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</si>
  <si>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</si>
  <si>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</si>
  <si>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</si>
  <si>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</si>
  <si>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</si>
  <si>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</si>
  <si>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</si>
  <si>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</si>
  <si>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</si>
  <si>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</si>
  <si>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</si>
  <si>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</si>
  <si>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</si>
  <si>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</si>
  <si>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</si>
  <si>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</si>
  <si>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</si>
  <si>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</si>
  <si>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</si>
  <si>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</si>
  <si>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</si>
  <si>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</si>
  <si>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</si>
  <si>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</si>
  <si>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</si>
  <si>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</si>
  <si>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</si>
  <si>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</si>
  <si>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</si>
  <si>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</si>
  <si>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</si>
  <si>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</si>
  <si>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</si>
  <si>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</si>
  <si>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</si>
  <si>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</si>
  <si>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</si>
  <si>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</si>
  <si>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</si>
  <si>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</si>
  <si>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</si>
  <si>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</si>
  <si>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</si>
  <si>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</si>
  <si>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</si>
  <si>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</si>
  <si>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</si>
  <si>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</si>
  <si>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</si>
  <si>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</si>
  <si>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</si>
  <si>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</si>
  <si>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</si>
  <si>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</si>
  <si>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</si>
  <si>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</si>
  <si>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</si>
  <si>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</si>
  <si>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</si>
  <si>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</si>
  <si>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</si>
  <si>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</si>
  <si>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</si>
  <si>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</si>
  <si>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</si>
  <si>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</si>
  <si>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</si>
  <si>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</si>
  <si>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</si>
  <si>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</si>
  <si>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</si>
  <si>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</si>
  <si>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</si>
  <si>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</si>
  <si>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</si>
  <si>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</si>
  <si>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</si>
  <si>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</si>
  <si>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</si>
  <si>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</si>
  <si>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</si>
  <si>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</si>
  <si>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</si>
  <si>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</si>
  <si>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</si>
  <si>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</si>
  <si>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</si>
  <si>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</si>
  <si>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</si>
  <si>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</si>
  <si>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</si>
  <si>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</si>
  <si>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</si>
  <si>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</si>
  <si>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</si>
  <si>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</si>
  <si>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</si>
  <si>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</si>
  <si>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</si>
  <si>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</si>
  <si>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</si>
  <si>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</si>
  <si>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</si>
  <si>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</si>
  <si>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</si>
  <si>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</si>
  <si>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</si>
  <si>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</si>
  <si>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</si>
  <si>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</si>
  <si>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</si>
  <si>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</si>
  <si>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</si>
  <si>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</si>
  <si>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</si>
  <si>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</si>
  <si>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</si>
  <si>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</si>
  <si>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</si>
  <si>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</si>
  <si>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</si>
  <si>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</si>
  <si>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</si>
  <si>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</si>
  <si>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</si>
  <si>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</si>
  <si>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</si>
  <si>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</si>
  <si>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</si>
  <si>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</si>
  <si>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</si>
  <si>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</si>
  <si>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</si>
  <si>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</si>
  <si>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</si>
  <si>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</si>
  <si>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</si>
  <si>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</si>
  <si>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</si>
  <si>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</si>
  <si>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</si>
  <si>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</si>
  <si>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</si>
  <si>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</si>
  <si>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</si>
  <si>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</si>
  <si>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</si>
  <si>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</si>
  <si>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</si>
  <si>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</si>
  <si>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</si>
  <si>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</si>
  <si>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</si>
  <si>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</si>
  <si>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</si>
  <si>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</si>
  <si>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</si>
  <si>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</si>
  <si>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</si>
  <si>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</si>
  <si>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</si>
  <si>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</si>
  <si>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</si>
  <si>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</si>
  <si>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</si>
  <si>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</si>
  <si>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</si>
  <si>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</si>
  <si>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</si>
  <si>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</si>
  <si>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</si>
  <si>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</si>
  <si>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</si>
  <si>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</si>
  <si>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</si>
  <si>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</si>
  <si>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</si>
  <si>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</si>
  <si>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</si>
  <si>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</si>
  <si>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</si>
  <si>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</si>
  <si>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</si>
  <si>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</si>
  <si>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</si>
  <si>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</si>
  <si>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</si>
  <si>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</si>
  <si>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</si>
  <si>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</si>
  <si>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</si>
  <si>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</si>
  <si>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</si>
  <si>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</si>
  <si>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</si>
  <si>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</si>
  <si>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</si>
  <si>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</si>
  <si>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</si>
  <si>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</si>
  <si>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</si>
  <si>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</si>
  <si>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</si>
  <si>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</si>
  <si>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</si>
  <si>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</si>
  <si>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</si>
  <si>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</si>
  <si>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</si>
  <si>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</si>
  <si>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</si>
  <si>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</si>
  <si>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</si>
  <si>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</si>
  <si>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</si>
  <si>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</si>
  <si>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</si>
  <si>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</si>
  <si>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</si>
  <si>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</si>
  <si>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</si>
  <si>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</si>
  <si>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</si>
  <si>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</si>
  <si>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</si>
  <si>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</si>
  <si>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</si>
  <si>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</si>
  <si>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</si>
  <si>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</si>
  <si>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</si>
  <si>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</si>
  <si>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</si>
  <si>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</si>
  <si>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</si>
  <si>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</si>
  <si>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</si>
  <si>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</si>
  <si>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</si>
  <si>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</si>
  <si>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</si>
  <si>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</si>
  <si>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</si>
  <si>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</si>
  <si>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</si>
  <si>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</si>
  <si>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</si>
  <si>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</si>
  <si>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</si>
  <si>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</si>
  <si>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</si>
  <si>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</si>
  <si>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</si>
  <si>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</si>
  <si>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</si>
  <si>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</si>
  <si>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</si>
  <si>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</si>
  <si>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</si>
  <si>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</si>
  <si>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</si>
  <si>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</si>
  <si>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</si>
  <si>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</si>
  <si>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</si>
  <si>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</si>
  <si>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</si>
  <si>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</si>
  <si>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</si>
  <si>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</si>
  <si>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</si>
  <si>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</si>
  <si>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</si>
  <si>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</si>
  <si>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</si>
  <si>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</si>
  <si>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</si>
  <si>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</si>
  <si>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</si>
  <si>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</si>
  <si>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</si>
  <si>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</si>
  <si>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</si>
  <si>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</si>
  <si>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</si>
  <si>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</si>
  <si>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</si>
  <si>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</si>
  <si>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</si>
  <si>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</si>
  <si>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</si>
  <si>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</si>
  <si>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</si>
  <si>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</si>
  <si>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</si>
  <si>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</si>
  <si>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</si>
  <si>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</si>
  <si>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</si>
  <si>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</si>
  <si>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</si>
  <si>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</si>
  <si>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</si>
  <si>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</si>
  <si>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</si>
  <si>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</si>
  <si>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</si>
  <si>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</si>
  <si>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</si>
  <si>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</si>
  <si>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</si>
  <si>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</si>
  <si>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</si>
  <si>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</si>
  <si>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</si>
  <si>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</si>
  <si>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</si>
  <si>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</si>
  <si>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</si>
  <si>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</si>
  <si>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</si>
  <si>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</si>
  <si>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</si>
  <si>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</si>
  <si>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</si>
  <si>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</si>
  <si>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</si>
  <si>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</si>
  <si>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</si>
  <si>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</si>
  <si>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</si>
  <si>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</si>
  <si>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</si>
  <si>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</si>
  <si>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</si>
  <si>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</si>
  <si>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</si>
  <si>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</si>
  <si>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</si>
  <si>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</si>
  <si>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</si>
  <si>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</si>
  <si>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</si>
  <si>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</si>
  <si>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</si>
  <si>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</si>
  <si>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</si>
  <si>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</si>
  <si>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</si>
  <si>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</si>
  <si>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</si>
  <si>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</si>
  <si>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</si>
  <si>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</si>
  <si>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</si>
  <si>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</si>
  <si>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</si>
  <si>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</si>
  <si>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</si>
  <si>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</si>
  <si>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</si>
  <si>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</si>
  <si>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</si>
  <si>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</si>
  <si>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</si>
  <si>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</si>
  <si>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</si>
  <si>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</si>
  <si>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</si>
  <si>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</si>
  <si>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</si>
  <si>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</si>
  <si>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</si>
  <si>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</si>
  <si>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</si>
  <si>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</si>
  <si>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</si>
  <si>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</si>
  <si>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</si>
  <si>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</si>
  <si>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</si>
  <si>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</si>
  <si>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</si>
  <si>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</si>
  <si>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</si>
  <si>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</si>
  <si>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</si>
  <si>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</si>
  <si>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</si>
  <si>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</si>
  <si>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</si>
  <si>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</si>
  <si>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</si>
  <si>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</si>
  <si>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</si>
  <si>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</si>
  <si>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</si>
  <si>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</si>
  <si>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</si>
  <si>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</si>
  <si>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</si>
  <si>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</si>
  <si>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</si>
  <si>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</si>
  <si>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</si>
  <si>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</si>
  <si>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</si>
  <si>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</si>
  <si>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</si>
  <si>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</si>
  <si>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</si>
  <si>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</si>
  <si>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</si>
  <si>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</si>
  <si>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</si>
  <si>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</si>
  <si>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</si>
  <si>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</si>
  <si>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</si>
  <si>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</si>
  <si>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</si>
  <si>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</si>
  <si>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</si>
  <si>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</si>
  <si>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</si>
  <si>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</si>
  <si>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</si>
  <si>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</si>
  <si>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</si>
  <si>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</si>
  <si>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</si>
  <si>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</si>
  <si>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</si>
  <si>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</si>
  <si>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</si>
  <si>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</si>
  <si>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</si>
  <si>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</si>
  <si>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</si>
  <si>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</si>
  <si>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</si>
  <si>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</si>
  <si>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</si>
  <si>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</si>
  <si>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</si>
  <si>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</si>
  <si>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</si>
  <si>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</si>
  <si>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</si>
  <si>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</si>
  <si>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</si>
  <si>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</si>
  <si>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</si>
  <si>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</si>
  <si>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</si>
  <si>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</si>
  <si>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</si>
  <si>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</si>
  <si>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</si>
  <si>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</si>
  <si>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</si>
  <si>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</si>
  <si>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</si>
  <si>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</si>
  <si>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</si>
  <si>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</si>
  <si>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</si>
  <si>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</si>
  <si>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</si>
  <si>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</si>
  <si>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</si>
  <si>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</si>
  <si>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</si>
  <si>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</si>
  <si>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</si>
  <si>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</si>
  <si>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</si>
  <si>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</si>
  <si>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</si>
  <si>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</si>
  <si>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</si>
  <si>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</si>
  <si>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</si>
  <si>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</si>
  <si>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</si>
  <si>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</si>
  <si>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</si>
  <si>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</si>
  <si>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</si>
  <si>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</si>
  <si>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</si>
  <si>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</si>
  <si>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</si>
  <si>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</si>
  <si>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</si>
  <si>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</si>
  <si>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</si>
  <si>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</si>
  <si>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</si>
  <si>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</si>
  <si>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</si>
  <si>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</si>
  <si>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</si>
  <si>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</si>
  <si>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</si>
  <si>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</si>
  <si>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</si>
  <si>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</si>
  <si>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</si>
  <si>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</si>
  <si>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</si>
  <si>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</si>
  <si>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</si>
  <si>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</si>
  <si>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</si>
  <si>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</si>
  <si>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</si>
  <si>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</si>
  <si>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</si>
  <si>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</si>
  <si>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</si>
  <si>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</si>
  <si>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</si>
  <si>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</si>
  <si>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</si>
  <si>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</si>
  <si>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</si>
  <si>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</si>
  <si>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</si>
  <si>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</si>
  <si>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</si>
  <si>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</si>
  <si>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</si>
  <si>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</si>
  <si>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</si>
  <si>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</si>
  <si>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</si>
  <si>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</si>
  <si>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</si>
  <si>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</si>
  <si>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</si>
  <si>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</si>
  <si>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</si>
  <si>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</si>
  <si>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</si>
  <si>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</si>
  <si>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</si>
  <si>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</si>
  <si>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</si>
  <si>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</si>
  <si>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</si>
  <si>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</si>
  <si>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</si>
  <si>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</si>
  <si>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</si>
  <si>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</si>
  <si>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</si>
  <si>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</si>
  <si>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</si>
  <si>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</si>
  <si>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</si>
  <si>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</si>
  <si>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</si>
  <si>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</si>
  <si>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</si>
  <si>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</si>
  <si>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</si>
  <si>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</si>
  <si>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</si>
  <si>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</si>
  <si>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</si>
  <si>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</si>
  <si>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</si>
  <si>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</si>
  <si>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</si>
  <si>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</si>
  <si>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</si>
  <si>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</si>
  <si>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</si>
  <si>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</si>
  <si>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</si>
  <si>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</si>
  <si>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</si>
  <si>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</si>
  <si>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</si>
  <si>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</si>
  <si>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</si>
  <si>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</si>
  <si>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</si>
  <si>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</si>
  <si>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</si>
  <si>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</si>
  <si>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</si>
  <si>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</si>
  <si>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</si>
  <si>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</si>
  <si>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</si>
  <si>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</si>
  <si>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</si>
  <si>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</si>
  <si>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</si>
  <si>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</si>
  <si>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</si>
  <si>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</si>
  <si>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</si>
  <si>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</si>
  <si>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</si>
  <si>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</si>
  <si>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</si>
  <si>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</si>
  <si>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</si>
  <si>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</si>
  <si>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</si>
  <si>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</si>
  <si>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</si>
  <si>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</si>
  <si>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</si>
  <si>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</si>
  <si>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</si>
  <si>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</si>
  <si>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</si>
  <si>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</si>
  <si>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</si>
  <si>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</si>
  <si>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</si>
  <si>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</si>
  <si>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</si>
  <si>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</si>
  <si>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</si>
  <si>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</si>
  <si>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</si>
  <si>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</si>
  <si>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</si>
  <si>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</si>
  <si>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</si>
  <si>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</si>
  <si>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</si>
  <si>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</si>
  <si>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</si>
  <si>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</si>
  <si>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</si>
  <si>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</si>
  <si>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</si>
  <si>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</si>
  <si>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</si>
  <si>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</si>
  <si>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</si>
  <si>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</si>
  <si>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</si>
  <si>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</si>
  <si>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</si>
  <si>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</si>
  <si>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</si>
  <si>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</si>
  <si>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</si>
  <si>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</si>
  <si>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</si>
  <si>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</si>
  <si>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</si>
  <si>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</si>
  <si>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</si>
  <si>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</si>
  <si>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</si>
  <si>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</si>
  <si>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</si>
  <si>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</si>
  <si>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</si>
  <si>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</si>
  <si>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</si>
  <si>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</si>
  <si>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</si>
  <si>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</si>
  <si>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</si>
  <si>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</si>
  <si>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</si>
  <si>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</si>
  <si>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</si>
  <si>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</si>
  <si>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</si>
  <si>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</si>
  <si>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</si>
  <si>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</si>
  <si>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</si>
  <si>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</si>
  <si>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</si>
  <si>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</si>
  <si>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</si>
  <si>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</si>
  <si>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</si>
  <si>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</si>
  <si>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</si>
  <si>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</si>
  <si>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</si>
  <si>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</si>
  <si>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</si>
  <si>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</si>
  <si>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</si>
  <si>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</si>
  <si>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</si>
  <si>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</si>
  <si>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</si>
  <si>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</si>
  <si>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</si>
  <si>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</si>
  <si>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</si>
  <si>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</si>
  <si>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</si>
  <si>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</si>
  <si>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</si>
  <si>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</si>
  <si>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</si>
  <si>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</si>
  <si>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</si>
  <si>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</si>
  <si>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</si>
  <si>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</si>
  <si>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</si>
  <si>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</si>
  <si>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</si>
  <si>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</si>
  <si>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</si>
  <si>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</si>
  <si>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</si>
  <si>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</si>
  <si>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</si>
  <si>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</si>
  <si>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</si>
  <si>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</si>
  <si>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</si>
  <si>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</si>
  <si>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</si>
  <si>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</si>
  <si>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</si>
  <si>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</si>
  <si>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</si>
  <si>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</si>
  <si>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</si>
  <si>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</si>
  <si>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</si>
  <si>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</si>
  <si>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</si>
  <si>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</si>
  <si>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</si>
  <si>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</si>
  <si>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</si>
  <si>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</si>
  <si>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</si>
  <si>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</si>
  <si>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</si>
  <si>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</si>
  <si>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</si>
  <si>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</si>
  <si>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</si>
  <si>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</si>
  <si>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</si>
  <si>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</si>
  <si>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</si>
  <si>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</si>
  <si>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</si>
  <si>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</si>
  <si>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</si>
  <si>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</si>
  <si>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</si>
  <si>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</si>
  <si>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</si>
  <si>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</si>
  <si>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</si>
  <si>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</si>
  <si>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</si>
  <si>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</si>
  <si>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</si>
  <si>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</si>
  <si>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</si>
  <si>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</si>
  <si>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</si>
  <si>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</si>
  <si>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</si>
  <si>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</si>
  <si>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</si>
  <si>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</si>
  <si>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</si>
  <si>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</si>
  <si>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</si>
  <si>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</si>
  <si>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</si>
  <si>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</si>
  <si>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</si>
  <si>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</si>
  <si>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</si>
  <si>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</si>
  <si>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</si>
  <si>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</si>
  <si>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</si>
  <si>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</si>
  <si>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</si>
  <si>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</si>
  <si>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</si>
  <si>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</si>
  <si>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</si>
  <si>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</si>
  <si>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</si>
  <si>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</si>
  <si>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</si>
  <si>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</si>
  <si>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</si>
  <si>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</si>
  <si>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</si>
  <si>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</si>
  <si>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</si>
  <si>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</si>
  <si>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</si>
  <si>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</si>
  <si>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</si>
  <si>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</si>
  <si>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</si>
  <si>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</si>
  <si>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</si>
  <si>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</si>
  <si>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</si>
  <si>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</si>
  <si>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</si>
  <si>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</si>
  <si>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</si>
  <si>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</si>
  <si>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</si>
  <si>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</si>
  <si>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</si>
  <si>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</si>
  <si>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</si>
  <si>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</si>
  <si>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</si>
  <si>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</si>
  <si>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</si>
  <si>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</si>
  <si>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</si>
  <si>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</si>
  <si>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</si>
  <si>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</si>
  <si>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</si>
  <si>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</si>
  <si>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</si>
  <si>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</si>
  <si>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</si>
  <si>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</si>
  <si>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</si>
  <si>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</si>
  <si>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</si>
  <si>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</si>
  <si>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</si>
  <si>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</si>
  <si>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</si>
  <si>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</si>
  <si>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</si>
  <si>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</si>
  <si>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</si>
  <si>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</si>
  <si>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</si>
  <si>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</si>
  <si>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</si>
  <si>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</si>
  <si>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</si>
  <si>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</si>
  <si>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</si>
  <si>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</si>
  <si>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</si>
  <si>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</si>
  <si>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</si>
  <si>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</si>
  <si>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</si>
  <si>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</si>
  <si>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</si>
  <si>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</si>
  <si>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</si>
  <si>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</si>
  <si>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</si>
  <si>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</si>
  <si>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</si>
  <si>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</si>
  <si>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</si>
  <si>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</si>
  <si>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</si>
  <si>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</si>
  <si>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</si>
  <si>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</si>
  <si>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</si>
  <si>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</si>
  <si>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</si>
  <si>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</si>
  <si>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</si>
  <si>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</si>
  <si>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</si>
  <si>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</si>
  <si>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</si>
  <si>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</si>
  <si>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</si>
  <si>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</si>
  <si>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</si>
  <si>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</si>
  <si>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</si>
  <si>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</si>
  <si>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</si>
  <si>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</si>
  <si>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</si>
  <si>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</si>
  <si>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</si>
  <si>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</si>
  <si>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</si>
  <si>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</si>
  <si>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</si>
  <si>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</si>
  <si>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</si>
  <si>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</si>
  <si>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</si>
  <si>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</si>
  <si>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</si>
  <si>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</si>
  <si>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</si>
  <si>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</si>
  <si>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</si>
  <si>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</si>
  <si>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</si>
  <si>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</si>
  <si>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</si>
  <si>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</si>
  <si>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</si>
  <si>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</si>
  <si>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</si>
  <si>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</si>
  <si>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</si>
  <si>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</si>
  <si>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</si>
  <si>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</si>
  <si>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</si>
  <si>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</si>
  <si>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</si>
  <si>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</si>
  <si>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</si>
  <si>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</si>
  <si>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</si>
  <si>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</si>
  <si>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</si>
  <si>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</si>
  <si>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</si>
  <si>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</si>
  <si>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</si>
  <si>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</si>
  <si>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</si>
  <si>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</si>
  <si>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</si>
  <si>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</si>
  <si>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</si>
  <si>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</si>
  <si>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</si>
  <si>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</si>
  <si>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</si>
  <si>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</si>
  <si>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</si>
  <si>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</si>
  <si>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</si>
  <si>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</si>
  <si>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</si>
  <si>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</si>
  <si>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</si>
  <si>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</si>
  <si>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</si>
  <si>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</si>
  <si>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</si>
  <si>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</si>
  <si>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</si>
  <si>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</si>
  <si>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</si>
  <si>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</si>
  <si>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</si>
  <si>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</si>
  <si>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</si>
  <si>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</si>
  <si>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</si>
  <si>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</si>
  <si>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</si>
  <si>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</si>
  <si>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</si>
  <si>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</si>
  <si>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</si>
  <si>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</si>
  <si>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</si>
  <si>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</si>
  <si>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</si>
  <si>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</si>
  <si>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</si>
  <si>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</si>
  <si>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</si>
  <si>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</si>
  <si>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</si>
  <si>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</si>
  <si>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</si>
  <si>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</si>
  <si>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</si>
  <si>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</si>
  <si>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</si>
  <si>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</si>
  <si>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</si>
  <si>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</si>
  <si>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</si>
  <si>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</si>
  <si>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</si>
  <si>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</si>
  <si>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</si>
  <si>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</si>
  <si>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</si>
  <si>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</si>
  <si>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</si>
  <si>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</si>
  <si>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</si>
  <si>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</si>
  <si>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</si>
  <si>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</si>
  <si>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</si>
  <si>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</si>
  <si>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</si>
  <si>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</si>
  <si>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</si>
  <si>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</si>
  <si>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</si>
  <si>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</si>
  <si>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</si>
  <si>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</si>
  <si>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</si>
  <si>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</si>
  <si>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</si>
  <si>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</si>
  <si>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</si>
  <si>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</si>
  <si>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</si>
  <si>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</si>
  <si>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</si>
  <si>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</si>
  <si>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</si>
  <si>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</si>
  <si>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</si>
  <si>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</si>
  <si>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</si>
  <si>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</si>
  <si>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</si>
  <si>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</si>
  <si>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</si>
  <si>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</si>
  <si>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</si>
  <si>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</si>
  <si>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</si>
  <si>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</si>
  <si>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</si>
  <si>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</si>
  <si>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</si>
  <si>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</si>
  <si>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</si>
  <si>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</si>
  <si>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</si>
  <si>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</si>
  <si>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</si>
  <si>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</si>
  <si>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</si>
  <si>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</si>
  <si>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</si>
  <si>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</si>
  <si>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</si>
  <si>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</si>
  <si>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</si>
  <si>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</si>
  <si>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</si>
  <si>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</si>
  <si>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</si>
  <si>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</si>
  <si>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</si>
  <si>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</si>
  <si>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</si>
  <si>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</si>
  <si>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</si>
  <si>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</si>
  <si>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</si>
  <si>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</si>
  <si>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</si>
  <si>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</si>
  <si>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</si>
  <si>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</si>
  <si>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</si>
  <si>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</si>
  <si>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</si>
  <si>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</si>
  <si>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</si>
  <si>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</si>
  <si>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</si>
  <si>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</si>
  <si>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</si>
  <si>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</si>
  <si>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</si>
  <si>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</si>
  <si>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</si>
  <si>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</si>
  <si>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</si>
  <si>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</si>
  <si>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</si>
  <si>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</si>
  <si>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</si>
  <si>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</si>
  <si>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</si>
  <si>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</si>
  <si>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</si>
  <si>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</si>
  <si>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</si>
  <si>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</si>
  <si>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</si>
  <si>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</si>
  <si>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</si>
  <si>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</si>
  <si>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</si>
  <si>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</si>
  <si>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</si>
  <si>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</si>
  <si>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</si>
  <si>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</si>
  <si>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</si>
  <si>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</si>
  <si>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</si>
  <si>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</si>
  <si>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</si>
  <si>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</si>
  <si>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</si>
  <si>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</si>
  <si>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</si>
  <si>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</si>
  <si>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</si>
  <si>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</si>
  <si>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</si>
  <si>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</si>
  <si>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</si>
  <si>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</si>
  <si>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</si>
  <si>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</si>
  <si>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</si>
  <si>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</si>
  <si>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</si>
  <si>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</si>
  <si>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</si>
  <si>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</si>
  <si>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</si>
  <si>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</si>
  <si>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</si>
  <si>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</si>
  <si>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</si>
  <si>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</si>
  <si>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</si>
  <si>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</si>
  <si>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</si>
  <si>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</si>
  <si>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</si>
  <si>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</si>
  <si>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</si>
  <si>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</si>
  <si>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</si>
  <si>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</si>
  <si>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</si>
  <si>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</si>
  <si>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</si>
  <si>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</si>
  <si>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</si>
  <si>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</si>
  <si>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</si>
  <si>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</si>
  <si>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</si>
  <si>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</si>
  <si>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</si>
  <si>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</si>
  <si>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</si>
  <si>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</si>
  <si>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</si>
  <si>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</si>
  <si>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</si>
  <si>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</si>
  <si>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</si>
  <si>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</si>
  <si>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</si>
  <si>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</si>
  <si>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</si>
  <si>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</si>
  <si>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</si>
  <si>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</si>
  <si>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</si>
  <si>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</si>
  <si>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</si>
  <si>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</si>
  <si>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</si>
  <si>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</si>
  <si>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</si>
  <si>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</si>
  <si>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</si>
  <si>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</si>
  <si>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</si>
  <si>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</si>
  <si>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</si>
  <si>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</si>
  <si>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</si>
  <si>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</si>
  <si>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</si>
  <si>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</si>
  <si>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</si>
  <si>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</si>
  <si>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</si>
  <si>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</si>
  <si>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</si>
  <si>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</si>
  <si>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</si>
  <si>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</si>
  <si>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</si>
  <si>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</si>
  <si>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</si>
  <si>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</si>
  <si>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</si>
  <si>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</si>
  <si>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</si>
  <si>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</si>
  <si>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</si>
  <si>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</si>
  <si>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</si>
  <si>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</si>
  <si>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</si>
  <si>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</si>
  <si>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</si>
  <si>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</si>
  <si>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</si>
  <si>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</si>
  <si>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</si>
  <si>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</si>
  <si>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</si>
  <si>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</si>
  <si>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</si>
  <si>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</si>
  <si>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</si>
  <si>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</si>
  <si>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</si>
  <si>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</si>
  <si>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</si>
  <si>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</si>
  <si>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</si>
  <si>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</si>
  <si>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</si>
  <si>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</si>
  <si>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</si>
  <si>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</si>
  <si>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</si>
  <si>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</si>
  <si>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</si>
  <si>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</si>
  <si>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</si>
  <si>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</si>
  <si>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</si>
  <si>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</si>
  <si>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</si>
  <si>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</si>
  <si>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</si>
  <si>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</si>
  <si>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</si>
  <si>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</si>
  <si>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</si>
  <si>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</si>
  <si>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</si>
  <si>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</si>
  <si>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</si>
  <si>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</si>
  <si>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</si>
  <si>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</si>
  <si>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</si>
  <si>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</si>
  <si>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</si>
  <si>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</si>
  <si>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</si>
  <si>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</si>
  <si>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</si>
  <si>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</si>
  <si>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</si>
  <si>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</si>
  <si>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</si>
  <si>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</si>
  <si>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</si>
  <si>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</si>
  <si>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</si>
  <si>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</si>
  <si>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</si>
  <si>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</si>
  <si>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</si>
  <si>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</si>
  <si>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</si>
  <si>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</si>
  <si>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</si>
  <si>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</si>
  <si>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</si>
  <si>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</si>
  <si>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</si>
  <si>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</si>
  <si>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</si>
  <si>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</si>
  <si>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</si>
  <si>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</si>
  <si>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</si>
  <si>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</si>
  <si>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</si>
  <si>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</si>
  <si>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</si>
  <si>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</si>
  <si>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</si>
  <si>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</si>
  <si>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</si>
  <si>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</si>
  <si>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</si>
  <si>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</si>
  <si>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</si>
  <si>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</si>
  <si>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</si>
  <si>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</si>
  <si>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</si>
  <si>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</si>
  <si>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</si>
  <si>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</si>
  <si>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</si>
  <si>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</si>
  <si>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</si>
  <si>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</si>
  <si>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</si>
  <si>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</si>
  <si>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</si>
  <si>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</si>
  <si>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</si>
  <si>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</si>
  <si>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</si>
  <si>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</si>
  <si>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</si>
  <si>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</si>
  <si>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</si>
  <si>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</si>
  <si>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</si>
  <si>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</si>
  <si>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</si>
  <si>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</si>
  <si>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</si>
  <si>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</si>
  <si>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</si>
  <si>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</si>
  <si>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</si>
  <si>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</si>
  <si>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</si>
  <si>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</si>
  <si>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</si>
  <si>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</si>
  <si>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</si>
  <si>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</si>
  <si>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</si>
  <si>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</si>
  <si>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</si>
  <si>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</si>
  <si>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</si>
  <si>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</si>
  <si>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</si>
  <si>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</si>
  <si>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</si>
  <si>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</si>
  <si>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</si>
  <si>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</si>
  <si>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</si>
  <si>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</si>
  <si>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</si>
  <si>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</si>
  <si>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</si>
  <si>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</si>
  <si>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</si>
  <si>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</si>
  <si>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</si>
  <si>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</si>
  <si>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</si>
  <si>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</si>
  <si>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</si>
  <si>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</si>
  <si>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</si>
  <si>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</si>
  <si>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</si>
  <si>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</si>
  <si>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</si>
  <si>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</si>
  <si>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</si>
  <si>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</si>
  <si>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</si>
  <si>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</si>
  <si>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</si>
  <si>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</si>
  <si>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</si>
  <si>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</si>
  <si>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</si>
  <si>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</si>
  <si>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</si>
  <si>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</si>
  <si>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</si>
  <si>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</si>
  <si>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</si>
  <si>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</si>
  <si>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</si>
  <si>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</si>
  <si>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</si>
  <si>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</si>
  <si>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</si>
  <si>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</si>
  <si>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</si>
  <si>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</si>
  <si>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</si>
  <si>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</si>
  <si>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</si>
  <si>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</si>
  <si>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</si>
  <si>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</si>
  <si>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</si>
  <si>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</si>
  <si>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</si>
  <si>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</si>
  <si>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</si>
  <si>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</si>
  <si>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</si>
  <si>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</si>
  <si>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</si>
  <si>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</si>
  <si>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</si>
  <si>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</si>
  <si>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</si>
  <si>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</si>
  <si>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</si>
  <si>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</si>
  <si>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</si>
  <si>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</si>
  <si>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</si>
  <si>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</si>
  <si>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</si>
  <si>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</si>
  <si>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</si>
  <si>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</si>
  <si>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</si>
  <si>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</si>
  <si>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</si>
  <si>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</si>
  <si>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</si>
  <si>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</si>
  <si>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</si>
  <si>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</si>
  <si>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</si>
  <si>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</si>
  <si>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</si>
  <si>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</si>
  <si>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</si>
  <si>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</si>
  <si>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</si>
  <si>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</si>
  <si>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</si>
  <si>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</si>
  <si>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</si>
  <si>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</si>
  <si>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</si>
  <si>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</si>
  <si>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</si>
  <si>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</si>
  <si>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</si>
  <si>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</si>
  <si>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</si>
  <si>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</si>
  <si>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</si>
  <si>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</si>
  <si>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</si>
  <si>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</si>
  <si>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</si>
  <si>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</si>
  <si>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</si>
  <si>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</si>
  <si>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</si>
  <si>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</si>
  <si>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</si>
  <si>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</si>
  <si>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</si>
  <si>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</si>
  <si>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</si>
  <si>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</si>
  <si>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</si>
  <si>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</si>
  <si>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</si>
  <si>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</si>
  <si>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</si>
  <si>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</si>
  <si>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</si>
  <si>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</si>
  <si>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</si>
  <si>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</si>
  <si>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</si>
  <si>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</si>
  <si>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</si>
  <si>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</si>
  <si>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</si>
  <si>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</si>
  <si>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</si>
  <si>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</si>
  <si>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</si>
  <si>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</si>
  <si>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</si>
  <si>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</si>
  <si>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</si>
  <si>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</si>
  <si>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</si>
  <si>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</si>
  <si>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</si>
  <si>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</si>
  <si>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</si>
  <si>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</si>
  <si>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</si>
  <si>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</si>
  <si>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</si>
  <si>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</si>
  <si>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</si>
  <si>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</si>
  <si>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</si>
  <si>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</si>
  <si>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</si>
  <si>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</si>
  <si>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</si>
  <si>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</si>
  <si>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</si>
  <si>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</si>
  <si>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</si>
  <si>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</si>
  <si>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</si>
  <si>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</si>
  <si>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</si>
  <si>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</si>
  <si>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</si>
  <si>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</si>
  <si>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</si>
  <si>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</si>
  <si>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</si>
  <si>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</si>
  <si>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</si>
  <si>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</si>
  <si>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</si>
  <si>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</si>
  <si>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</si>
  <si>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</si>
  <si>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</si>
  <si>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</si>
  <si>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</si>
  <si>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</si>
  <si>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</si>
  <si>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</si>
  <si>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</si>
  <si>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</si>
  <si>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</si>
  <si>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</si>
  <si>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</si>
  <si>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</si>
  <si>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</si>
  <si>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</si>
  <si>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</si>
  <si>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</si>
  <si>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</si>
  <si>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</si>
  <si>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</si>
  <si>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</si>
  <si>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</si>
  <si>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</si>
  <si>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</si>
  <si>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</si>
  <si>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</si>
  <si>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</si>
  <si>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</si>
  <si>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</si>
  <si>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</si>
  <si>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</si>
  <si>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</si>
  <si>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</si>
  <si>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</si>
  <si>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</si>
  <si>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</si>
  <si>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</si>
  <si>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</si>
  <si>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</si>
  <si>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</si>
  <si>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</si>
  <si>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</si>
  <si>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</si>
  <si>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</si>
  <si>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</si>
  <si>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</si>
  <si>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</si>
  <si>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</si>
  <si>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</si>
  <si>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</si>
  <si>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</si>
  <si>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</si>
  <si>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</si>
  <si>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</si>
  <si>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</si>
  <si>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</si>
  <si>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</si>
  <si>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</si>
  <si>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</si>
  <si>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</si>
  <si>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</si>
  <si>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</si>
  <si>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</si>
  <si>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</si>
  <si>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</si>
  <si>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</si>
  <si>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</si>
  <si>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</si>
  <si>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</si>
  <si>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</si>
  <si>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</si>
  <si>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</si>
  <si>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</si>
  <si>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</si>
  <si>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</si>
  <si>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</si>
  <si>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</si>
  <si>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</si>
  <si>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</si>
  <si>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</si>
  <si>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</si>
  <si>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</si>
  <si>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</si>
  <si>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</si>
  <si>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</si>
  <si>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</si>
  <si>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</si>
  <si>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</si>
  <si>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</si>
  <si>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</si>
  <si>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</si>
  <si>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</si>
  <si>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</si>
  <si>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</si>
  <si>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</si>
  <si>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</si>
  <si>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</si>
  <si>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</si>
  <si>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</si>
  <si>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</si>
  <si>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</si>
  <si>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</si>
  <si>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</si>
  <si>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</si>
  <si>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</si>
  <si>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</si>
  <si>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</si>
  <si>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</si>
  <si>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</si>
  <si>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</si>
  <si>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</si>
  <si>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</si>
  <si>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</si>
  <si>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</si>
  <si>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</si>
  <si>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</si>
  <si>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</si>
  <si>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</si>
  <si>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</si>
  <si>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</si>
  <si>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</si>
  <si>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</si>
  <si>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</si>
  <si>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</si>
  <si>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</si>
  <si>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</si>
  <si>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</si>
  <si>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</si>
  <si>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</si>
  <si>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</si>
  <si>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</si>
  <si>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</si>
  <si>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</si>
  <si>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</si>
  <si>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</si>
  <si>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</si>
  <si>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</si>
  <si>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</si>
  <si>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</si>
  <si>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</si>
  <si>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</si>
  <si>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</si>
  <si>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</si>
  <si>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</si>
  <si>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</si>
  <si>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</si>
  <si>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</si>
  <si>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</si>
  <si>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</si>
  <si>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</si>
  <si>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</si>
  <si>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</si>
  <si>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</si>
  <si>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</si>
  <si>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</si>
  <si>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</si>
  <si>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</si>
  <si>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</si>
  <si>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</si>
  <si>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</si>
  <si>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</si>
  <si>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</si>
  <si>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</si>
  <si>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</si>
  <si>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</si>
  <si>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</si>
  <si>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</si>
  <si>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</si>
  <si>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</si>
  <si>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</si>
  <si>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</si>
  <si>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</si>
  <si>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</si>
  <si>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</si>
  <si>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</si>
  <si>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</si>
  <si>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</si>
  <si>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</si>
  <si>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</si>
  <si>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</si>
  <si>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</si>
  <si>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</si>
  <si>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</si>
  <si>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</si>
  <si>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</si>
  <si>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</si>
  <si>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</si>
  <si>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</si>
  <si>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</si>
  <si>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</si>
  <si>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</si>
  <si>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</si>
  <si>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</si>
  <si>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</si>
  <si>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</si>
  <si>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</si>
  <si>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</si>
  <si>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</si>
  <si>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</si>
  <si>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</si>
  <si>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</si>
  <si>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</si>
  <si>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</si>
  <si>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</si>
  <si>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</si>
  <si>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</si>
  <si>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</si>
  <si>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</si>
  <si>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</si>
  <si>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</si>
  <si>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</si>
  <si>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</si>
  <si>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</si>
  <si>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</si>
  <si>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</si>
  <si>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</si>
  <si>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</si>
  <si>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</si>
  <si>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</si>
  <si>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</si>
  <si>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</si>
  <si>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</si>
  <si>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</si>
  <si>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</si>
  <si>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</si>
  <si>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</si>
  <si>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</si>
  <si>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</si>
  <si>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</si>
  <si>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</si>
  <si>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</si>
  <si>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</si>
  <si>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</si>
  <si>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</si>
  <si>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</si>
  <si>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</si>
  <si>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</si>
  <si>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</si>
  <si>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</si>
  <si>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</si>
  <si>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</si>
  <si>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</si>
  <si>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</si>
  <si>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</si>
  <si>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</si>
  <si>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</si>
  <si>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</si>
  <si>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</si>
  <si>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</si>
  <si>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</si>
  <si>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</si>
  <si>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</si>
  <si>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</si>
  <si>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</si>
  <si>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</si>
  <si>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</si>
  <si>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</si>
  <si>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</si>
  <si>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</si>
  <si>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</si>
  <si>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</si>
  <si>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</si>
  <si>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</si>
  <si>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</si>
  <si>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</si>
  <si>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</si>
  <si>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</si>
  <si>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</si>
  <si>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</si>
  <si>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</si>
  <si>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</si>
  <si>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</si>
  <si>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</si>
  <si>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</si>
  <si>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</si>
  <si>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</si>
  <si>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</si>
  <si>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</si>
  <si>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</si>
  <si>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</si>
  <si>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</si>
  <si>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</si>
  <si>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</si>
  <si>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</si>
  <si>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</si>
  <si>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</si>
  <si>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</si>
  <si>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</si>
  <si>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</si>
  <si>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</si>
  <si>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</si>
  <si>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</si>
  <si>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</si>
  <si>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</si>
  <si>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</si>
  <si>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</si>
  <si>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</si>
  <si>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</si>
  <si>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</si>
  <si>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</si>
  <si>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</si>
  <si>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</si>
  <si>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</si>
  <si>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</si>
  <si>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</si>
  <si>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</si>
  <si>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</si>
  <si>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</si>
  <si>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</si>
  <si>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</si>
  <si>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</si>
  <si>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</si>
  <si>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</si>
  <si>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</si>
  <si>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</si>
  <si>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</si>
  <si>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</si>
  <si>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</si>
  <si>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</si>
  <si>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</si>
  <si>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</si>
  <si>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</si>
  <si>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</si>
  <si>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</si>
  <si>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</si>
  <si>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</si>
  <si>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</si>
  <si>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</si>
  <si>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</si>
  <si>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</si>
  <si>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</si>
  <si>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</si>
  <si>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</si>
  <si>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</si>
  <si>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</si>
  <si>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</si>
  <si>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</si>
  <si>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</si>
  <si>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</si>
  <si>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</si>
  <si>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</si>
  <si>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</si>
  <si>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</si>
  <si>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</si>
  <si>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</si>
  <si>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</si>
  <si>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</si>
  <si>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</si>
  <si>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</si>
  <si>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</si>
  <si>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</si>
  <si>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</si>
  <si>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</si>
  <si>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</si>
  <si>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</si>
  <si>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</si>
  <si>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</si>
  <si>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</si>
  <si>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</si>
  <si>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</si>
  <si>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</si>
  <si>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</si>
  <si>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</si>
  <si>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</si>
  <si>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</si>
  <si>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</si>
  <si>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</si>
  <si>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</si>
  <si>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</si>
  <si>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</si>
  <si>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</si>
  <si>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</si>
  <si>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</si>
  <si>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</si>
  <si>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</si>
  <si>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</si>
  <si>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</si>
  <si>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</si>
  <si>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</si>
  <si>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</si>
  <si>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</si>
  <si>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</si>
  <si>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</si>
  <si>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</si>
  <si>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</si>
  <si>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</si>
  <si>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</si>
  <si>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</si>
  <si>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</si>
  <si>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</si>
  <si>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</si>
  <si>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</si>
  <si>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</si>
  <si>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</si>
  <si>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</si>
  <si>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</si>
  <si>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</si>
  <si>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</si>
  <si>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</si>
  <si>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</si>
  <si>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</si>
  <si>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</si>
  <si>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</si>
  <si>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</si>
  <si>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</si>
  <si>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</si>
  <si>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</si>
  <si>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</si>
  <si>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</si>
  <si>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</si>
  <si>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</si>
  <si>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</si>
  <si>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</si>
  <si>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</si>
  <si>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</si>
  <si>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</si>
  <si>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</si>
  <si>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</si>
  <si>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</si>
  <si>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</si>
  <si>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</si>
  <si>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</si>
  <si>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</si>
  <si>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</si>
  <si>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</si>
  <si>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</si>
  <si>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</si>
  <si>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</si>
  <si>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</si>
  <si>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</si>
  <si>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</si>
  <si>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</si>
  <si>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</si>
  <si>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</si>
  <si>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</si>
  <si>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</si>
  <si>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</si>
  <si>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</si>
  <si>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</si>
  <si>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</si>
  <si>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</si>
  <si>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</si>
  <si>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</si>
  <si>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</si>
  <si>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</si>
  <si>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</si>
  <si>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</si>
  <si>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</si>
  <si>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</si>
  <si>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</si>
  <si>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</si>
  <si>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</si>
  <si>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</si>
  <si>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</si>
  <si>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</si>
  <si>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</si>
  <si>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</si>
  <si>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</si>
  <si>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</si>
  <si>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</si>
  <si>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</si>
  <si>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</si>
  <si>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</si>
  <si>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</si>
  <si>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</si>
  <si>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</si>
  <si>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</si>
  <si>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</si>
  <si>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</si>
  <si>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</si>
  <si>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</si>
  <si>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</si>
  <si>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</si>
  <si>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</si>
  <si>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</si>
  <si>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</si>
  <si>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</si>
  <si>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</si>
  <si>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</si>
  <si>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</si>
  <si>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</si>
  <si>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</si>
  <si>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</si>
  <si>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</si>
  <si>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</si>
  <si>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</si>
  <si>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</si>
  <si>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</si>
  <si>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</si>
  <si>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</si>
  <si>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</si>
  <si>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</si>
  <si>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</si>
  <si>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</si>
  <si>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</si>
  <si>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</si>
  <si>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</si>
  <si>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</si>
  <si>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</si>
  <si>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</si>
  <si>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</si>
  <si>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</si>
  <si>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</si>
  <si>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</si>
  <si>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</si>
  <si>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</si>
  <si>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</si>
  <si>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</si>
  <si>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</si>
  <si>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</si>
  <si>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</si>
  <si>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</si>
  <si>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</si>
  <si>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</si>
  <si>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</si>
  <si>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</si>
  <si>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</si>
  <si>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</si>
  <si>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</si>
  <si>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</si>
  <si>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</si>
  <si>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</si>
  <si>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</si>
  <si>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</si>
  <si>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</si>
  <si>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</si>
  <si>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</si>
  <si>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</si>
  <si>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</si>
  <si>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</si>
  <si>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</si>
  <si>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</si>
  <si>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</si>
  <si>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</si>
  <si>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</si>
  <si>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</si>
  <si>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</si>
  <si>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</si>
  <si>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</si>
  <si>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</si>
  <si>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</si>
  <si>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</si>
  <si>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</si>
  <si>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</si>
  <si>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</si>
  <si>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</si>
  <si>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</si>
  <si>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</si>
  <si>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</si>
  <si>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</si>
  <si>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</si>
  <si>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</si>
  <si>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</si>
  <si>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</si>
  <si>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</si>
  <si>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</si>
  <si>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</si>
  <si>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</si>
  <si>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</si>
  <si>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</si>
  <si>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</si>
  <si>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</si>
  <si>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</si>
  <si>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</si>
  <si>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</si>
  <si>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</si>
  <si>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</si>
  <si>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</si>
  <si>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</si>
  <si>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</si>
  <si>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</si>
  <si>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</si>
  <si>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</si>
  <si>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</si>
  <si>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</si>
  <si>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</si>
  <si>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</si>
  <si>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</si>
  <si>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</si>
  <si>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</si>
  <si>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</si>
  <si>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</si>
  <si>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</si>
  <si>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</si>
  <si>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</si>
  <si>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</si>
  <si>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</si>
  <si>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</si>
  <si>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</si>
  <si>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</si>
  <si>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</si>
  <si>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</si>
  <si>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</si>
  <si>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</si>
  <si>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</si>
  <si>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</si>
  <si>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</si>
  <si>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</si>
  <si>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</si>
  <si>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</si>
  <si>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</si>
  <si>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</si>
  <si>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</si>
  <si>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</si>
  <si>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</si>
  <si>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</si>
  <si>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</si>
  <si>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</si>
  <si>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</si>
  <si>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</si>
  <si>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</si>
  <si>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</si>
  <si>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</si>
  <si>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</si>
  <si>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</si>
  <si>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</si>
  <si>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</si>
  <si>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</si>
  <si>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</si>
  <si>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</si>
  <si>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</si>
  <si>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</si>
  <si>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</si>
  <si>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</si>
  <si>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</si>
  <si>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</si>
  <si>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</si>
  <si>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</si>
  <si>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</si>
  <si>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</si>
  <si>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</si>
  <si>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</si>
  <si>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</si>
  <si>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</si>
  <si>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</si>
  <si>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</si>
  <si>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</si>
  <si>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</si>
  <si>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</si>
  <si>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</si>
  <si>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</si>
  <si>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</si>
  <si>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</si>
  <si>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</si>
  <si>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</si>
  <si>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</si>
  <si>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</si>
  <si>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</si>
  <si>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</si>
  <si>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</si>
  <si>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</si>
  <si>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</si>
  <si>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</si>
  <si>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</si>
  <si>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</si>
  <si>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</si>
  <si>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</si>
  <si>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</si>
  <si>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</si>
  <si>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</si>
  <si>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</si>
  <si>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</si>
  <si>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</si>
  <si>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</si>
  <si>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</si>
  <si>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</si>
  <si>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</si>
  <si>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</si>
  <si>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</si>
  <si>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</si>
  <si>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</si>
  <si>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</si>
  <si>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</si>
  <si>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</si>
  <si>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</si>
  <si>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</si>
  <si>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</si>
  <si>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</si>
  <si>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</si>
  <si>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</si>
  <si>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</si>
  <si>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</si>
  <si>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</si>
  <si>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</si>
  <si>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</si>
  <si>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</si>
  <si>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</si>
  <si>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</si>
  <si>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</si>
  <si>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</si>
  <si>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</si>
  <si>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</si>
  <si>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</si>
  <si>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</si>
  <si>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</si>
  <si>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</si>
  <si>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</si>
  <si>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</si>
  <si>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</si>
  <si>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</si>
  <si>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</si>
  <si>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</si>
  <si>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</si>
  <si>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</si>
  <si>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</si>
  <si>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</si>
  <si>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</si>
  <si>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</si>
  <si>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</si>
  <si>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</si>
  <si>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</si>
  <si>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</si>
  <si>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</si>
  <si>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</si>
  <si>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</si>
  <si>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</si>
  <si>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</si>
  <si>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</si>
  <si>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</si>
  <si>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</si>
  <si>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</si>
  <si>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</si>
  <si>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</si>
  <si>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</si>
  <si>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</si>
  <si>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</si>
  <si>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</si>
  <si>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</si>
  <si>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</si>
  <si>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</si>
  <si>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</si>
  <si>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</si>
  <si>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</si>
  <si>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</si>
  <si>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</si>
  <si>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</si>
  <si>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</si>
  <si>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</si>
  <si>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</si>
  <si>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</si>
  <si>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</si>
  <si>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</si>
  <si>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</si>
  <si>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</si>
  <si>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</si>
  <si>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</si>
  <si>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</si>
  <si>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</si>
  <si>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</si>
  <si>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</si>
  <si>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</si>
  <si>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</si>
  <si>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</si>
  <si>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</si>
  <si>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</si>
  <si>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</si>
  <si>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</si>
  <si>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</si>
  <si>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</si>
  <si>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</si>
  <si>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</si>
  <si>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</si>
  <si>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</si>
  <si>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</si>
  <si>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</si>
  <si>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</si>
  <si>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</si>
  <si>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</si>
  <si>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</si>
  <si>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</si>
  <si>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</si>
  <si>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</si>
  <si>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</si>
  <si>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</si>
  <si>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</si>
  <si>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</si>
  <si>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</si>
  <si>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</si>
  <si>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</si>
  <si>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</si>
  <si>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</si>
  <si>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</si>
  <si>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</si>
  <si>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</si>
  <si>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</si>
  <si>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</si>
  <si>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</si>
  <si>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</si>
  <si>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</si>
  <si>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</si>
  <si>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</si>
  <si>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</si>
  <si>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</si>
  <si>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</si>
  <si>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</si>
  <si>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</si>
  <si>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</si>
  <si>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</si>
  <si>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</si>
  <si>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</si>
  <si>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</si>
  <si>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</si>
  <si>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</si>
  <si>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</si>
  <si>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</si>
  <si>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</si>
  <si>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</si>
  <si>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</si>
  <si>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</si>
  <si>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</si>
  <si>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</si>
  <si>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</si>
  <si>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</si>
  <si>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</si>
  <si>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</si>
  <si>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</si>
  <si>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</si>
  <si>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</si>
  <si>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</si>
  <si>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</si>
  <si>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</si>
  <si>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</si>
  <si>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</si>
  <si>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</si>
  <si>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</si>
  <si>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</si>
  <si>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</si>
  <si>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</si>
  <si>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</si>
  <si>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</si>
  <si>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</si>
  <si>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</si>
  <si>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</si>
  <si>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</si>
  <si>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</si>
  <si>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</si>
  <si>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</si>
  <si>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</si>
  <si>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</si>
  <si>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</si>
  <si>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</si>
  <si>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</si>
  <si>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</si>
  <si>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</si>
  <si>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</si>
  <si>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</si>
  <si>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</si>
  <si>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</si>
  <si>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</si>
  <si>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</si>
  <si>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</si>
  <si>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</si>
  <si>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</si>
  <si>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</si>
  <si>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</si>
  <si>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</si>
  <si>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</si>
  <si>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</si>
  <si>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</si>
  <si>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</si>
  <si>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</si>
  <si>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</si>
  <si>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</si>
  <si>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</si>
  <si>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</si>
  <si>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</si>
  <si>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</si>
  <si>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</si>
  <si>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</si>
  <si>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</si>
  <si>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</si>
  <si>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</si>
  <si>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</si>
  <si>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</si>
  <si>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</si>
  <si>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</si>
  <si>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</si>
  <si>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</si>
  <si>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</si>
  <si>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</si>
  <si>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</si>
  <si>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</si>
  <si>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</si>
  <si>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</si>
  <si>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</si>
  <si>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</si>
  <si>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</si>
  <si>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</si>
  <si>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</si>
  <si>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</si>
  <si>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</si>
  <si>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</si>
  <si>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</si>
  <si>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</si>
  <si>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</si>
  <si>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</si>
  <si>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</si>
  <si>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</si>
  <si>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</si>
  <si>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</si>
  <si>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</si>
  <si>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</si>
  <si>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</si>
  <si>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</si>
  <si>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</si>
  <si>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</si>
  <si>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</si>
  <si>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</si>
  <si>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</si>
  <si>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</si>
  <si>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</si>
  <si>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</si>
  <si>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</si>
  <si>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</si>
  <si>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</si>
  <si>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</si>
  <si>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</si>
  <si>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</si>
  <si>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</si>
  <si>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</si>
  <si>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</si>
  <si>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</si>
  <si>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</si>
  <si>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</si>
  <si>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</si>
  <si>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</si>
  <si>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</si>
  <si>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</si>
  <si>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</si>
  <si>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</si>
  <si>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</si>
  <si>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</si>
  <si>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</si>
  <si>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</si>
  <si>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</si>
  <si>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</si>
  <si>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</si>
  <si>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</si>
  <si>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</si>
  <si>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</si>
  <si>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</si>
  <si>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</si>
  <si>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</si>
  <si>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</si>
  <si>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</si>
  <si>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</si>
  <si>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</si>
  <si>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</si>
  <si>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</si>
  <si>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</si>
  <si>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</si>
  <si>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</si>
  <si>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</si>
  <si>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</si>
  <si>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</si>
  <si>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</si>
  <si>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</si>
  <si>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</si>
  <si>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</si>
  <si>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</si>
  <si>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</si>
  <si>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</si>
  <si>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</si>
  <si>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</si>
  <si>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</si>
  <si>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</si>
  <si>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</si>
  <si>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</si>
  <si>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</si>
  <si>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</si>
  <si>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</si>
  <si>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</si>
  <si>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</si>
  <si>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</si>
  <si>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</si>
  <si>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</si>
  <si>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</si>
  <si>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</si>
  <si>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</si>
  <si>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</si>
  <si>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</si>
  <si>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</si>
  <si>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</si>
  <si>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</si>
  <si>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</si>
  <si>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</si>
  <si>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</si>
  <si>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</si>
  <si>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</si>
  <si>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</si>
  <si>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</si>
  <si>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</si>
  <si>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</si>
  <si>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</si>
  <si>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</si>
  <si>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</si>
  <si>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</si>
  <si>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</si>
  <si>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</si>
  <si>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</si>
  <si>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</si>
  <si>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</si>
  <si>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</si>
  <si>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</si>
  <si>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</si>
  <si>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</si>
  <si>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</si>
  <si>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</si>
  <si>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</si>
  <si>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</si>
  <si>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</si>
  <si>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</si>
  <si>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</si>
  <si>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</si>
  <si>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</si>
  <si>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</si>
  <si>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</si>
  <si>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</si>
  <si>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</si>
  <si>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</si>
  <si>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</si>
  <si>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</si>
  <si>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</si>
  <si>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</si>
  <si>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</si>
  <si>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</si>
  <si>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</si>
  <si>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</si>
  <si>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</si>
  <si>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</si>
  <si>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</si>
  <si>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</si>
  <si>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</si>
  <si>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</si>
  <si>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</si>
  <si>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</si>
  <si>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</si>
  <si>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</si>
  <si>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</si>
  <si>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</si>
  <si>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</si>
  <si>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</si>
  <si>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</si>
  <si>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</si>
  <si>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</si>
  <si>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</si>
  <si>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</si>
  <si>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</si>
  <si>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</si>
  <si>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</si>
  <si>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</si>
  <si>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</si>
  <si>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</si>
  <si>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</si>
  <si>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</si>
  <si>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</si>
  <si>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</si>
  <si>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</si>
  <si>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</si>
  <si>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</si>
  <si>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</si>
  <si>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</si>
  <si>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</si>
  <si>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</si>
  <si>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</si>
  <si>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</si>
  <si>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</si>
  <si>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</si>
  <si>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</si>
  <si>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</si>
  <si>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</si>
  <si>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</si>
  <si>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</si>
  <si>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</si>
  <si>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</si>
  <si>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</si>
  <si>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</si>
  <si>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</si>
  <si>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</si>
  <si>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</si>
  <si>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</si>
  <si>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</si>
  <si>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</si>
  <si>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</si>
  <si>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</si>
  <si>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</si>
  <si>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</si>
  <si>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</si>
  <si>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</si>
  <si>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</si>
  <si>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</si>
  <si>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</si>
  <si>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</si>
  <si>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</si>
  <si>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</si>
  <si>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</si>
  <si>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</si>
  <si>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</si>
  <si>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</si>
  <si>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</si>
  <si>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</si>
  <si>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</si>
  <si>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</si>
  <si>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</si>
  <si>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</si>
  <si>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</si>
  <si>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</si>
  <si>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</si>
  <si>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</si>
  <si>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</si>
  <si>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</si>
  <si>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</si>
  <si>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</si>
  <si>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</si>
  <si>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</si>
  <si>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</si>
  <si>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</si>
  <si>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</si>
  <si>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</si>
  <si>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</si>
  <si>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</si>
  <si>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</si>
  <si>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</si>
  <si>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</si>
  <si>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</si>
  <si>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</si>
  <si>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</si>
  <si>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</si>
  <si>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</si>
  <si>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</si>
  <si>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</si>
  <si>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</si>
  <si>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</si>
  <si>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</si>
  <si>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</si>
  <si>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</si>
  <si>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</si>
  <si>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</si>
  <si>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</si>
  <si>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</si>
  <si>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</si>
  <si>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</si>
  <si>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</si>
  <si>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</si>
  <si>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</si>
  <si>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</si>
  <si>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</si>
  <si>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</si>
  <si>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</si>
  <si>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</si>
  <si>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</si>
  <si>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</si>
  <si>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</si>
  <si>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</si>
  <si>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</si>
  <si>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</si>
  <si>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</si>
  <si>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</si>
  <si>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</si>
  <si>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</si>
  <si>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</si>
  <si>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</si>
  <si>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</si>
  <si>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</si>
  <si>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</si>
  <si>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</si>
  <si>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</si>
  <si>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</si>
  <si>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</si>
  <si>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</si>
  <si>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</si>
  <si>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</si>
  <si>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</si>
  <si>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</si>
  <si>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</si>
  <si>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</si>
  <si>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</si>
  <si>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</si>
  <si>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</si>
  <si>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</si>
  <si>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</si>
  <si>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</si>
  <si>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</si>
  <si>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</si>
  <si>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</si>
  <si>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</si>
  <si>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</si>
  <si>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</si>
  <si>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</si>
  <si>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</si>
  <si>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</si>
  <si>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</si>
  <si>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</si>
  <si>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</si>
  <si>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</si>
  <si>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</si>
  <si>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</si>
  <si>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</si>
  <si>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</si>
  <si>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</si>
  <si>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</si>
  <si>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</si>
  <si>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</si>
  <si>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</si>
  <si>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</si>
  <si>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</si>
  <si>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</si>
  <si>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</si>
  <si>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</si>
  <si>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</si>
  <si>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</si>
  <si>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</si>
  <si>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</si>
  <si>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</si>
  <si>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</si>
  <si>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</si>
  <si>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</si>
  <si>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</si>
  <si>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</si>
  <si>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</si>
  <si>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</si>
  <si>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</si>
  <si>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</si>
  <si>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</si>
  <si>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</si>
  <si>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</si>
  <si>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</si>
  <si>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</si>
  <si>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</si>
  <si>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</si>
  <si>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</si>
  <si>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</si>
  <si>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</si>
  <si>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</si>
  <si>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</si>
  <si>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</si>
  <si>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</si>
  <si>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</si>
  <si>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</si>
  <si>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</si>
  <si>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</si>
  <si>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</si>
  <si>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</si>
  <si>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</si>
  <si>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</si>
  <si>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</si>
  <si>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</si>
  <si>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</si>
  <si>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</si>
  <si>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</si>
  <si>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</si>
  <si>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</si>
  <si>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</si>
  <si>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</si>
  <si>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</si>
  <si>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</si>
  <si>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</si>
  <si>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</si>
  <si>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</si>
  <si>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</si>
  <si>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</si>
  <si>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</si>
  <si>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</si>
  <si>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</si>
  <si>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</si>
  <si>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</si>
  <si>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</si>
  <si>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</si>
  <si>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</si>
  <si>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</si>
  <si>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</si>
  <si>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</si>
  <si>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</si>
  <si>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</si>
  <si>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</si>
  <si>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</si>
  <si>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</si>
  <si>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</si>
  <si>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</si>
  <si>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</si>
  <si>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</si>
  <si>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</si>
  <si>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</si>
  <si>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</si>
  <si>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</si>
  <si>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</si>
  <si>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</si>
  <si>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</si>
  <si>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</si>
  <si>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</si>
  <si>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</si>
  <si>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</si>
  <si>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</si>
  <si>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</si>
  <si>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</si>
  <si>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</si>
  <si>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</si>
  <si>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</si>
  <si>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</si>
  <si>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</si>
  <si>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</si>
  <si>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</si>
  <si>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</si>
  <si>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</si>
  <si>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</si>
  <si>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</si>
  <si>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</si>
  <si>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</si>
  <si>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</si>
  <si>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</si>
  <si>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</si>
  <si>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</si>
  <si>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</si>
  <si>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</si>
  <si>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</si>
  <si>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</si>
  <si>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</si>
  <si>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</si>
  <si>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</si>
  <si>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</si>
  <si>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</si>
  <si>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</si>
  <si>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</si>
  <si>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</si>
  <si>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</si>
  <si>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</si>
  <si>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</si>
  <si>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</si>
  <si>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</si>
  <si>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</si>
  <si>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</si>
  <si>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</si>
  <si>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</si>
  <si>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</si>
  <si>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</si>
  <si>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</si>
  <si>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</si>
  <si>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</si>
  <si>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</si>
  <si>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</si>
  <si>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</si>
  <si>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</si>
  <si>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</si>
  <si>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</si>
  <si>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</si>
  <si>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</si>
  <si>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</si>
  <si>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</si>
  <si>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</si>
  <si>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</si>
  <si>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</si>
  <si>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</si>
  <si>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</si>
  <si>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</si>
  <si>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</si>
  <si>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</si>
  <si>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</si>
  <si>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</si>
  <si>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</si>
  <si>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</si>
  <si>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</si>
  <si>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</si>
  <si>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</si>
  <si>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</si>
  <si>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</si>
  <si>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</si>
  <si>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</si>
  <si>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</si>
  <si>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</si>
  <si>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</si>
  <si>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</si>
  <si>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</si>
  <si>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</si>
  <si>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</si>
  <si>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</si>
  <si>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</si>
  <si>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</si>
  <si>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</si>
  <si>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</si>
  <si>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</si>
  <si>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</si>
  <si>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</si>
  <si>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</si>
  <si>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</si>
  <si>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</si>
  <si>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</si>
  <si>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</si>
  <si>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</si>
  <si>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</si>
  <si>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</si>
  <si>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</si>
  <si>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</si>
  <si>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</si>
  <si>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</si>
  <si>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</si>
  <si>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</si>
  <si>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</si>
  <si>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</si>
  <si>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</si>
  <si>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</si>
  <si>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</si>
  <si>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</si>
  <si>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</si>
  <si>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</si>
  <si>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</si>
  <si>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</si>
  <si>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</si>
  <si>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</si>
  <si>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</si>
  <si>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</si>
  <si>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</si>
  <si>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</si>
  <si>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</si>
  <si>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</si>
  <si>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</si>
  <si>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</si>
  <si>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</si>
  <si>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</si>
  <si>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</si>
  <si>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</si>
  <si>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</si>
  <si>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</si>
  <si>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</si>
  <si>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</si>
  <si>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</si>
  <si>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</si>
  <si>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</si>
  <si>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</si>
  <si>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</si>
  <si>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</si>
  <si>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</si>
  <si>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</si>
  <si>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</si>
  <si>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</si>
  <si>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</si>
  <si>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</si>
  <si>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</si>
  <si>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</si>
  <si>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</si>
  <si>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</si>
  <si>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</si>
  <si>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</si>
  <si>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</si>
  <si>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</si>
  <si>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</si>
  <si>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</si>
  <si>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</si>
  <si>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</si>
  <si>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</si>
  <si>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</si>
  <si>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</si>
  <si>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</si>
  <si>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</si>
  <si>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</si>
  <si>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</si>
  <si>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</si>
  <si>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</si>
  <si>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</si>
  <si>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</si>
  <si>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</si>
  <si>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</si>
  <si>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</si>
  <si>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</si>
  <si>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</si>
  <si>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</si>
  <si>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</si>
  <si>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</si>
  <si>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</si>
  <si>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</si>
  <si>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</si>
  <si>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</si>
  <si>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</si>
  <si>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</si>
  <si>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</si>
  <si>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</si>
  <si>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</si>
  <si>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</si>
  <si>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</si>
  <si>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</si>
  <si>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</si>
  <si>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</si>
  <si>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</si>
  <si>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</si>
  <si>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</si>
  <si>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</si>
  <si>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</si>
  <si>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</si>
  <si>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</si>
  <si>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</si>
  <si>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</si>
  <si>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</si>
  <si>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</si>
  <si>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</si>
  <si>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</si>
  <si>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</si>
  <si>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</si>
  <si>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</si>
  <si>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</si>
  <si>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</si>
  <si>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</si>
  <si>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</si>
  <si>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</si>
  <si>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</si>
  <si>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</si>
  <si>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</si>
  <si>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</si>
  <si>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</si>
  <si>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</si>
  <si>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</si>
  <si>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</si>
  <si>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</si>
  <si>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</si>
  <si>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</si>
  <si>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</si>
  <si>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</si>
  <si>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</si>
  <si>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</si>
  <si>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</si>
  <si>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</si>
  <si>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</si>
  <si>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</si>
  <si>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</si>
  <si>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</si>
  <si>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</si>
  <si>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</si>
  <si>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</si>
  <si>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</si>
  <si>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</si>
  <si>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</si>
  <si>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</si>
  <si>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</si>
  <si>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</si>
  <si>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</si>
  <si>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</si>
  <si>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</si>
  <si>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</si>
  <si>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</si>
  <si>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</si>
  <si>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</si>
  <si>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</si>
  <si>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</si>
  <si>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</si>
  <si>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</si>
  <si>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</si>
  <si>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</si>
  <si>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</si>
  <si>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</si>
  <si>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</si>
  <si>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</si>
  <si>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</si>
  <si>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</si>
  <si>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</si>
  <si>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</si>
  <si>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</si>
  <si>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</si>
  <si>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</si>
  <si>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</si>
  <si>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</si>
  <si>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</si>
  <si>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</si>
  <si>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</si>
  <si>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</si>
  <si>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</si>
  <si>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</si>
  <si>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</si>
  <si>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</si>
  <si>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</si>
  <si>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</si>
  <si>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</si>
  <si>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</si>
  <si>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</si>
  <si>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</si>
  <si>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</si>
  <si>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</si>
  <si>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</si>
  <si>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</si>
  <si>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</si>
  <si>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</si>
  <si>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</si>
  <si>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</si>
  <si>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</si>
  <si>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</si>
  <si>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</si>
  <si>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</si>
  <si>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</si>
  <si>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</si>
  <si>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</si>
  <si>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</si>
  <si>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</si>
  <si>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</si>
  <si>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</si>
  <si>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</si>
  <si>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</si>
  <si>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</si>
  <si>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</si>
  <si>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</si>
  <si>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</si>
  <si>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</si>
  <si>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</si>
  <si>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</si>
  <si>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</si>
  <si>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</si>
  <si>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</si>
  <si>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</si>
  <si>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</si>
  <si>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</si>
  <si>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</si>
  <si>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</si>
  <si>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</si>
  <si>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</si>
  <si>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</si>
  <si>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</si>
  <si>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</si>
  <si>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</si>
  <si>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</si>
  <si>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</si>
  <si>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</si>
  <si>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</si>
  <si>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</si>
  <si>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</si>
  <si>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</si>
  <si>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</si>
  <si>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</si>
  <si>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</si>
  <si>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</si>
  <si>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</si>
  <si>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</si>
  <si>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</si>
  <si>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</si>
  <si>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</si>
  <si>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</si>
  <si>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</si>
  <si>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</si>
  <si>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</si>
  <si>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</si>
  <si>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</si>
  <si>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</si>
  <si>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</si>
  <si>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</si>
  <si>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</si>
  <si>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</si>
  <si>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</si>
  <si>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</si>
  <si>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</si>
  <si>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</si>
  <si>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</si>
  <si>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</si>
  <si>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</si>
  <si>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</si>
  <si>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</si>
  <si>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</si>
  <si>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</si>
  <si>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</si>
  <si>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</si>
  <si>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</si>
  <si>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</si>
  <si>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</si>
  <si>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</si>
  <si>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</si>
  <si>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</si>
  <si>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</si>
  <si>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</si>
  <si>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</si>
  <si>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</si>
  <si>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</si>
  <si>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</si>
  <si>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</si>
  <si>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</si>
  <si>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</si>
  <si>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</si>
  <si>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</si>
  <si>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</si>
  <si>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</si>
  <si>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</si>
  <si>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</si>
  <si>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</si>
  <si>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</si>
  <si>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</si>
  <si>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</si>
  <si>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</si>
  <si>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</si>
  <si>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</si>
  <si>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</si>
  <si>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</si>
  <si>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</si>
  <si>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</si>
  <si>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</si>
  <si>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</si>
  <si>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</si>
  <si>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</si>
  <si>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</si>
  <si>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</si>
  <si>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</si>
  <si>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</si>
  <si>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</si>
  <si>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</si>
  <si>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</si>
  <si>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</si>
  <si>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</si>
  <si>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</si>
  <si>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</si>
  <si>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</si>
  <si>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</si>
  <si>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</si>
  <si>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</si>
  <si>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</si>
  <si>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</si>
  <si>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</si>
  <si>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</si>
  <si>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</si>
  <si>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</si>
  <si>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</si>
  <si>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</si>
  <si>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</si>
  <si>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</si>
  <si>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</si>
  <si>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</si>
  <si>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</si>
  <si>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</si>
  <si>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</si>
  <si>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</si>
  <si>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</si>
  <si>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</si>
  <si>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</si>
  <si>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</si>
  <si>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</si>
  <si>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</si>
  <si>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</si>
  <si>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</si>
  <si>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</si>
  <si>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</si>
  <si>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</si>
  <si>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</si>
  <si>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</si>
  <si>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</si>
  <si>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</si>
  <si>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</si>
  <si>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</si>
  <si>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</si>
  <si>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</si>
  <si>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</si>
  <si>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</si>
  <si>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</si>
  <si>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</si>
  <si>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</si>
  <si>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</si>
  <si>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</si>
  <si>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</si>
  <si>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</si>
  <si>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</si>
  <si>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</si>
  <si>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</si>
  <si>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</si>
  <si>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</si>
  <si>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</si>
  <si>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</si>
  <si>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</si>
  <si>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</si>
  <si>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</si>
  <si>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</si>
  <si>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</si>
  <si>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</si>
  <si>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</si>
  <si>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</si>
  <si>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</si>
  <si>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</si>
  <si>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</si>
  <si>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</si>
  <si>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</si>
  <si>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</si>
  <si>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</si>
  <si>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</si>
  <si>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</si>
  <si>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</si>
  <si>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</si>
  <si>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</si>
  <si>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</si>
  <si>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</si>
  <si>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</si>
  <si>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</si>
  <si>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</si>
  <si>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</si>
  <si>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</si>
  <si>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</si>
  <si>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</si>
  <si>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</si>
  <si>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</si>
  <si>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</si>
  <si>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</si>
  <si>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</si>
  <si>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</si>
  <si>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</si>
  <si>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</si>
  <si>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</si>
  <si>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</si>
  <si>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</si>
  <si>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</si>
  <si>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</si>
  <si>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</si>
  <si>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</si>
  <si>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</si>
  <si>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</si>
  <si>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</si>
  <si>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</si>
  <si>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</si>
  <si>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</si>
  <si>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</si>
  <si>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</si>
  <si>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</si>
  <si>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</si>
  <si>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</si>
  <si>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</si>
  <si>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</si>
  <si>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</si>
  <si>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</si>
  <si>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</si>
  <si>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</si>
  <si>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</si>
  <si>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</si>
  <si>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</si>
  <si>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</si>
  <si>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</si>
  <si>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</si>
  <si>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</si>
  <si>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</si>
  <si>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</si>
  <si>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</si>
  <si>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</si>
  <si>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</si>
  <si>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</si>
  <si>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</si>
  <si>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</si>
  <si>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</si>
  <si>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</si>
  <si>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</si>
  <si>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</si>
  <si>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</si>
  <si>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</si>
  <si>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</si>
  <si>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</si>
  <si>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</si>
  <si>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</si>
  <si>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</si>
  <si>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</si>
  <si>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</si>
  <si>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</si>
  <si>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</si>
  <si>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</si>
  <si>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</si>
  <si>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</si>
  <si>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</si>
  <si>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</si>
  <si>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</si>
  <si>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</si>
  <si>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</si>
  <si>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</si>
  <si>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</si>
  <si>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</si>
  <si>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</si>
  <si>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</si>
  <si>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</si>
  <si>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</si>
  <si>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</si>
  <si>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</si>
  <si>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</si>
  <si>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</si>
  <si>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</si>
  <si>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</si>
  <si>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</si>
  <si>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</si>
  <si>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</si>
  <si>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</si>
  <si>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</si>
  <si>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</si>
  <si>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</si>
  <si>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</si>
  <si>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</si>
  <si>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</si>
  <si>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</si>
  <si>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</si>
  <si>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</si>
  <si>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</si>
  <si>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</si>
  <si>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</si>
  <si>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</si>
  <si>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</si>
  <si>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</si>
  <si>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</si>
  <si>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</si>
  <si>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</si>
  <si>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</si>
  <si>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</si>
  <si>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</si>
  <si>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</si>
  <si>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</si>
  <si>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</si>
  <si>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</si>
  <si>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</si>
  <si>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</si>
  <si>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</si>
  <si>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</si>
  <si>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</si>
  <si>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</si>
  <si>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</si>
  <si>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</si>
  <si>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</si>
  <si>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</si>
  <si>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</si>
  <si>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</si>
  <si>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</si>
  <si>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</si>
  <si>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</si>
  <si>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</si>
  <si>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</si>
  <si>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</si>
  <si>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</si>
  <si>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</si>
  <si>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</si>
  <si>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</si>
  <si>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</si>
  <si>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</si>
  <si>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</si>
  <si>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</si>
  <si>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</si>
  <si>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</si>
  <si>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</si>
  <si>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</si>
  <si>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</si>
  <si>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</si>
  <si>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</si>
  <si>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</si>
  <si>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</si>
  <si>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</si>
  <si>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</si>
  <si>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</si>
  <si>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</si>
  <si>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</si>
  <si>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</si>
  <si>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</si>
  <si>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</si>
  <si>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</si>
  <si>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</si>
  <si>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</si>
  <si>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</si>
  <si>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</si>
  <si>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</si>
  <si>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</si>
  <si>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</si>
  <si>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</si>
  <si>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</si>
  <si>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</si>
  <si>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</si>
  <si>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</si>
  <si>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</si>
  <si>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</si>
  <si>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</si>
  <si>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</si>
  <si>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</si>
  <si>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</si>
  <si>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</si>
  <si>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</si>
  <si>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</si>
  <si>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</si>
  <si>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</si>
  <si>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</si>
  <si>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</si>
  <si>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</si>
  <si>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</si>
  <si>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</si>
  <si>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</si>
  <si>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</si>
  <si>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</si>
  <si>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</si>
  <si>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</si>
  <si>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</si>
  <si>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</si>
  <si>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</si>
  <si>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</si>
  <si>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</si>
  <si>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</si>
  <si>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</si>
  <si>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</si>
  <si>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</si>
  <si>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</si>
  <si>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</si>
  <si>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</si>
  <si>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</si>
  <si>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</si>
  <si>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</si>
  <si>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</si>
  <si>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</si>
  <si>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</si>
  <si>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</si>
  <si>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</si>
  <si>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</si>
  <si>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</si>
  <si>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</si>
  <si>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</si>
  <si>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</si>
  <si>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</si>
  <si>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</si>
  <si>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</si>
  <si>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</si>
  <si>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</si>
  <si>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</si>
  <si>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</si>
  <si>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</si>
  <si>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</si>
  <si>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</si>
  <si>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</si>
  <si>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</si>
  <si>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</si>
  <si>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</si>
  <si>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</si>
  <si>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</si>
  <si>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</si>
  <si>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</si>
  <si>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</si>
  <si>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</si>
  <si>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</si>
  <si>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</si>
  <si>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</si>
  <si>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</si>
  <si>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</si>
  <si>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</si>
  <si>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</si>
  <si>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</si>
  <si>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</si>
  <si>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</si>
  <si>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</si>
  <si>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</si>
  <si>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</si>
  <si>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</si>
  <si>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</si>
  <si>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</si>
  <si>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</si>
  <si>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</si>
  <si>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</si>
  <si>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</si>
  <si>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</si>
  <si>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</si>
  <si>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</si>
  <si>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</si>
  <si>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</si>
  <si>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</si>
  <si>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</si>
  <si>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</si>
  <si>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</si>
  <si>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</si>
  <si>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</si>
  <si>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</si>
  <si>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</si>
  <si>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</si>
  <si>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</si>
  <si>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</si>
  <si>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</si>
  <si>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</si>
  <si>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</si>
  <si>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</si>
  <si>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</si>
  <si>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</si>
  <si>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</si>
  <si>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</si>
  <si>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</si>
  <si>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</si>
  <si>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</si>
  <si>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</si>
  <si>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</si>
  <si>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</si>
  <si>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</si>
  <si>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</si>
  <si>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</si>
  <si>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</si>
  <si>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</si>
  <si>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</si>
  <si>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</si>
  <si>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</si>
  <si>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</si>
  <si>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</si>
  <si>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</si>
  <si>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</si>
  <si>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</si>
  <si>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</si>
  <si>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</si>
  <si>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</si>
  <si>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</si>
  <si>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</si>
  <si>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</si>
  <si>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</si>
  <si>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</si>
  <si>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</si>
  <si>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</si>
  <si>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</si>
  <si>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</si>
  <si>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</si>
  <si>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</si>
  <si>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</si>
  <si>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</si>
  <si>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</si>
  <si>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</si>
  <si>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</si>
  <si>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</si>
  <si>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</si>
  <si>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</si>
  <si>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</si>
  <si>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</si>
  <si>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</si>
  <si>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</si>
  <si>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</si>
  <si>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</si>
  <si>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</si>
  <si>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</si>
  <si>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</si>
  <si>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</si>
  <si>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</si>
  <si>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</si>
  <si>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</si>
  <si>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</si>
  <si>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</si>
  <si>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</si>
  <si>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</si>
  <si>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</si>
  <si>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</si>
  <si>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</si>
  <si>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</si>
  <si>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</si>
  <si>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</si>
  <si>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</si>
  <si>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</si>
  <si>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</si>
  <si>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</si>
  <si>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</si>
  <si>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</si>
  <si>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</si>
  <si>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</si>
  <si>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</si>
  <si>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</si>
  <si>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</si>
  <si>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</si>
  <si>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</si>
  <si>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</si>
  <si>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</si>
  <si>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</si>
  <si>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</si>
  <si>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</si>
  <si>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</si>
  <si>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</si>
  <si>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</si>
  <si>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</si>
  <si>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</si>
  <si>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</si>
  <si>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</si>
  <si>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</si>
  <si>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</si>
  <si>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</si>
  <si>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</si>
  <si>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</si>
  <si>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</si>
  <si>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</si>
  <si>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</si>
  <si>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</si>
  <si>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</si>
  <si>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</si>
  <si>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</si>
  <si>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</si>
  <si>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</si>
  <si>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</si>
  <si>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</si>
  <si>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</si>
  <si>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</si>
  <si>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</si>
  <si>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</si>
  <si>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</si>
  <si>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</si>
  <si>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</si>
  <si>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</si>
  <si>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</si>
  <si>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</si>
  <si>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</si>
  <si>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</si>
  <si>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</si>
  <si>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</si>
  <si>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</si>
  <si>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</si>
  <si>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</si>
  <si>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</si>
  <si>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</si>
  <si>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</si>
  <si>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</si>
  <si>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</si>
  <si>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</si>
  <si>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</si>
  <si>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</si>
  <si>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</si>
  <si>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</si>
  <si>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</si>
  <si>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</si>
  <si>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</si>
  <si>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</si>
  <si>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</si>
  <si>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</si>
  <si>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</si>
  <si>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</si>
  <si>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</si>
  <si>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</si>
  <si>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</si>
  <si>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</si>
  <si>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</si>
  <si>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</si>
  <si>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</si>
  <si>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</si>
  <si>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</si>
  <si>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</si>
  <si>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</si>
  <si>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</si>
  <si>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</si>
  <si>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</si>
  <si>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</si>
  <si>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</si>
  <si>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</si>
  <si>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</si>
  <si>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</si>
  <si>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</si>
  <si>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</si>
  <si>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</si>
  <si>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</si>
  <si>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</si>
  <si>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</si>
  <si>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</si>
  <si>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</si>
  <si>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</si>
  <si>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</si>
  <si>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</si>
  <si>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</si>
  <si>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</si>
  <si>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</si>
  <si>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</si>
  <si>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</si>
  <si>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</si>
  <si>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</si>
  <si>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</si>
  <si>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</si>
  <si>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</si>
  <si>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</si>
  <si>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</si>
  <si>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</si>
  <si>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</si>
  <si>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</si>
  <si>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</si>
  <si>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</si>
  <si>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</si>
  <si>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</si>
  <si>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</si>
  <si>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</si>
  <si>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</si>
  <si>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</si>
  <si>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</si>
  <si>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</si>
  <si>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</si>
  <si>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</si>
  <si>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</si>
  <si>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</si>
  <si>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</si>
  <si>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</si>
  <si>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</si>
  <si>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</si>
  <si>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</si>
  <si>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</si>
  <si>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</si>
  <si>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</si>
  <si>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</si>
  <si>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</si>
  <si>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</si>
  <si>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</si>
  <si>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</si>
  <si>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</si>
  <si>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</si>
  <si>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</si>
  <si>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</si>
  <si>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</si>
  <si>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</si>
  <si>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</si>
  <si>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</si>
  <si>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</si>
  <si>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</si>
  <si>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</si>
  <si>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</si>
  <si>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</si>
  <si>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</si>
  <si>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</si>
  <si>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</si>
  <si>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</si>
  <si>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</si>
  <si>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</si>
  <si>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</si>
  <si>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</si>
  <si>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</si>
  <si>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</si>
  <si>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</si>
  <si>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</si>
  <si>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</si>
  <si>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</si>
  <si>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</si>
  <si>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</si>
  <si>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</si>
  <si>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</si>
  <si>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</si>
  <si>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</si>
  <si>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</si>
  <si>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</si>
  <si>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</si>
  <si>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</si>
  <si>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</si>
  <si>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</si>
  <si>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</si>
  <si>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</si>
  <si>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</si>
  <si>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</si>
  <si>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</si>
  <si>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</si>
  <si>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</si>
  <si>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</si>
  <si>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</si>
  <si>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</si>
  <si>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</si>
  <si>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</si>
  <si>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</si>
  <si>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</si>
  <si>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</si>
  <si>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</si>
  <si>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</si>
  <si>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</si>
  <si>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</si>
  <si>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</si>
  <si>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</si>
  <si>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</si>
  <si>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</si>
  <si>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</si>
  <si>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</si>
  <si>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</si>
  <si>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</si>
  <si>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</si>
  <si>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</si>
  <si>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</si>
  <si>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</si>
  <si>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</si>
  <si>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</si>
  <si>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</si>
  <si>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</si>
  <si>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</si>
  <si>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</si>
  <si>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</si>
  <si>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</si>
  <si>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</si>
  <si>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</si>
  <si>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</si>
  <si>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</si>
  <si>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</si>
  <si>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</si>
  <si>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</si>
  <si>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</si>
  <si>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</si>
  <si>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</si>
  <si>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</si>
  <si>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</si>
  <si>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</si>
  <si>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</si>
  <si>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</si>
  <si>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</si>
  <si>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</si>
  <si>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</si>
  <si>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</si>
  <si>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</si>
  <si>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</si>
  <si>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</si>
  <si>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</si>
  <si>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</si>
  <si>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</si>
  <si>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</si>
  <si>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</si>
  <si>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</si>
  <si>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</si>
  <si>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</si>
  <si>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</si>
  <si>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</si>
  <si>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</si>
  <si>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</si>
  <si>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</si>
  <si>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</si>
  <si>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</si>
  <si>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</si>
  <si>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</si>
  <si>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</si>
  <si>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</si>
  <si>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</si>
  <si>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</si>
  <si>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</si>
  <si>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</si>
  <si>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</si>
  <si>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</si>
  <si>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</si>
  <si>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</si>
  <si>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</si>
  <si>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</si>
  <si>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</si>
  <si>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</si>
  <si>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</si>
  <si>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</si>
  <si>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</si>
  <si>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</si>
  <si>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</si>
  <si>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</si>
  <si>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</si>
  <si>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</si>
  <si>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</si>
  <si>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</si>
  <si>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</si>
  <si>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</si>
  <si>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</si>
  <si>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</si>
  <si>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</si>
  <si>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</si>
  <si>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</si>
  <si>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</si>
  <si>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</si>
  <si>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</si>
  <si>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</si>
  <si>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</si>
  <si>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</si>
  <si>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</si>
  <si>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</si>
  <si>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</si>
  <si>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</si>
  <si>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</si>
  <si>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</si>
  <si>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</si>
  <si>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</si>
  <si>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</si>
  <si>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</si>
  <si>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</si>
  <si>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</si>
  <si>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</si>
  <si>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</si>
  <si>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</si>
  <si>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</si>
  <si>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</si>
  <si>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</si>
  <si>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</si>
  <si>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</si>
  <si>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</si>
  <si>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</si>
  <si>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</si>
  <si>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</si>
  <si>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</si>
  <si>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</si>
  <si>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</si>
  <si>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</si>
  <si>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</si>
  <si>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</si>
  <si>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</si>
  <si>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</si>
  <si>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</si>
  <si>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</si>
  <si>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</si>
  <si>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</si>
  <si>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</si>
  <si>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</si>
  <si>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</si>
  <si>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</si>
  <si>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</si>
  <si>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</si>
  <si>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</si>
  <si>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</si>
  <si>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</si>
  <si>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</si>
  <si>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</si>
  <si>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</si>
  <si>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</si>
  <si>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</si>
  <si>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</si>
  <si>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</si>
  <si>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</si>
  <si>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</si>
  <si>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</si>
  <si>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</si>
  <si>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</si>
  <si>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</si>
  <si>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</si>
  <si>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</si>
  <si>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</si>
  <si>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</si>
  <si>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</si>
  <si>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</si>
  <si>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</si>
  <si>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</si>
  <si>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</si>
  <si>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</si>
  <si>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</si>
  <si>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</si>
  <si>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</si>
  <si>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</si>
  <si>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</si>
  <si>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</si>
  <si>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</si>
  <si>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</si>
  <si>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</si>
  <si>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</si>
  <si>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</si>
  <si>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</si>
  <si>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</si>
  <si>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</si>
  <si>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</si>
  <si>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</si>
  <si>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</si>
  <si>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</si>
  <si>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</si>
  <si>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</si>
  <si>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</si>
  <si>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</si>
  <si>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</si>
  <si>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</si>
  <si>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</si>
  <si>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</si>
  <si>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</si>
  <si>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</si>
  <si>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</si>
  <si>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</si>
  <si>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</si>
  <si>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</si>
  <si>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</si>
  <si>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</si>
  <si>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</si>
  <si>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</si>
  <si>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</si>
  <si>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</si>
  <si>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</si>
  <si>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</si>
  <si>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</si>
  <si>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</si>
  <si>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</si>
  <si>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</si>
  <si>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</si>
  <si>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</si>
  <si>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</si>
  <si>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</si>
  <si>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</si>
  <si>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</si>
  <si>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</si>
  <si>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</si>
  <si>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</si>
  <si>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</si>
  <si>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</si>
  <si>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</si>
  <si>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</si>
  <si>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</si>
  <si>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</si>
  <si>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</si>
  <si>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</si>
  <si>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</si>
  <si>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</si>
  <si>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</si>
  <si>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</si>
  <si>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</si>
  <si>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</si>
  <si>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</si>
  <si>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</si>
  <si>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</si>
  <si>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</si>
  <si>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</si>
  <si>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</si>
  <si>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</si>
  <si>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</si>
  <si>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</si>
  <si>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</si>
  <si>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</si>
  <si>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</si>
  <si>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</si>
  <si>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</si>
  <si>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</si>
  <si>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</si>
  <si>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</si>
  <si>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</si>
  <si>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</si>
  <si>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</si>
  <si>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</si>
  <si>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</si>
  <si>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</si>
  <si>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</si>
  <si>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</si>
  <si>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</si>
  <si>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</si>
  <si>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</si>
  <si>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</si>
  <si>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</si>
  <si>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</si>
  <si>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</si>
  <si>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</si>
  <si>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</si>
  <si>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</si>
  <si>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</si>
  <si>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</si>
  <si>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</si>
  <si>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</si>
  <si>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</si>
  <si>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</si>
  <si>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</si>
  <si>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</si>
  <si>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</si>
  <si>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</si>
  <si>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</si>
  <si>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</si>
  <si>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</si>
  <si>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</si>
  <si>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</si>
  <si>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</si>
  <si>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</si>
  <si>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</si>
  <si>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</si>
  <si>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</si>
  <si>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</si>
  <si>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</si>
  <si>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</si>
  <si>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</si>
  <si>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</si>
  <si>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</si>
  <si>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</si>
  <si>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</si>
  <si>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</si>
  <si>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</si>
  <si>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</si>
  <si>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</si>
  <si>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</si>
  <si>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</si>
  <si>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</si>
  <si>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</si>
  <si>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</si>
  <si>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</si>
  <si>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</si>
  <si>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</si>
  <si>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</si>
  <si>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</si>
  <si>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</si>
  <si>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</si>
  <si>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</si>
  <si>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</si>
  <si>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</si>
  <si>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</si>
  <si>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</si>
  <si>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</si>
  <si>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</si>
  <si>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</si>
  <si>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</si>
  <si>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</si>
  <si>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</si>
  <si>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</si>
  <si>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</si>
  <si>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</si>
  <si>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</si>
  <si>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</si>
  <si>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</si>
  <si>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</si>
  <si>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</si>
  <si>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</si>
  <si>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</si>
  <si>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</si>
  <si>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</si>
  <si>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</si>
  <si>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</si>
  <si>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</si>
  <si>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</si>
  <si>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</si>
  <si>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</si>
  <si>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</si>
  <si>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</si>
  <si>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</si>
  <si>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</si>
  <si>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</si>
  <si>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</si>
  <si>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</si>
  <si>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</si>
  <si>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</si>
  <si>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</si>
  <si>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</si>
  <si>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</si>
  <si>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</si>
  <si>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</si>
  <si>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</si>
  <si>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</si>
  <si>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</si>
  <si>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</si>
  <si>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</si>
  <si>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</si>
  <si>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</si>
  <si>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</si>
  <si>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</si>
  <si>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</si>
  <si>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</si>
  <si>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</si>
  <si>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</si>
  <si>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</si>
  <si>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</si>
  <si>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</si>
  <si>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</si>
  <si>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</si>
  <si>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</si>
  <si>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</si>
  <si>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</si>
  <si>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</si>
  <si>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</si>
  <si>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</si>
  <si>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</si>
  <si>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</si>
  <si>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</si>
  <si>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</si>
  <si>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</si>
  <si>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</si>
  <si>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</si>
  <si>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</si>
  <si>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</si>
  <si>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</si>
  <si>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</si>
  <si>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</si>
  <si>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</si>
  <si>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</si>
  <si>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</si>
  <si>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</si>
  <si>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</si>
  <si>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</si>
  <si>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</si>
  <si>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</si>
  <si>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</si>
  <si>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</si>
  <si>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</si>
  <si>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</si>
  <si>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</si>
  <si>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</si>
  <si>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</si>
  <si>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</si>
  <si>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</si>
  <si>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</si>
  <si>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</si>
  <si>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</si>
  <si>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</si>
  <si>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</si>
  <si>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</si>
  <si>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</si>
  <si>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</si>
  <si>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</si>
  <si>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</si>
  <si>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</si>
  <si>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</si>
  <si>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</si>
  <si>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</si>
  <si>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</si>
  <si>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</si>
  <si>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</si>
  <si>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</si>
  <si>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</si>
  <si>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</si>
  <si>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</si>
  <si>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</si>
  <si>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</si>
  <si>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</si>
  <si>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</si>
  <si>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</si>
  <si>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</si>
  <si>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</si>
  <si>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</si>
  <si>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</si>
  <si>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</si>
  <si>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</si>
  <si>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</si>
  <si>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</si>
  <si>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</si>
  <si>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</si>
  <si>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</si>
  <si>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</si>
  <si>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</si>
  <si>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</si>
  <si>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</si>
  <si>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</si>
  <si>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</si>
  <si>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</si>
  <si>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</si>
  <si>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</si>
  <si>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</si>
  <si>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</si>
  <si>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</si>
  <si>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</si>
  <si>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</si>
  <si>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</si>
  <si>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</si>
  <si>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</si>
  <si>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</si>
  <si>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</si>
  <si>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</si>
  <si>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</si>
  <si>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</si>
  <si>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</si>
  <si>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</si>
  <si>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</si>
  <si>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</si>
  <si>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</si>
  <si>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</si>
  <si>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</si>
  <si>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</si>
  <si>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</si>
  <si>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</si>
  <si>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</si>
  <si>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</si>
  <si>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</si>
  <si>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</si>
  <si>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</si>
  <si>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</si>
  <si>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</si>
  <si>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</si>
  <si>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</si>
  <si>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</si>
  <si>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</si>
  <si>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</si>
  <si>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</si>
  <si>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</si>
  <si>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</si>
  <si>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</si>
  <si>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</si>
  <si>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</si>
  <si>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</si>
  <si>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</si>
  <si>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</si>
  <si>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</si>
  <si>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</si>
  <si>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</si>
  <si>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</si>
  <si>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</si>
  <si>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</si>
  <si>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</si>
  <si>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</si>
  <si>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</si>
  <si>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</si>
  <si>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</si>
  <si>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</si>
  <si>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</si>
  <si>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</si>
  <si>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</si>
  <si>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</si>
  <si>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</si>
  <si>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</si>
  <si>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</si>
  <si>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</si>
  <si>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</si>
  <si>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</si>
  <si>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</si>
  <si>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</si>
  <si>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</si>
  <si>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</si>
  <si>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</si>
  <si>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</si>
  <si>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</si>
  <si>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</si>
  <si>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</si>
  <si>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</si>
  <si>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</si>
  <si>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</si>
  <si>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</si>
  <si>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</si>
  <si>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</si>
  <si>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</si>
  <si>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</si>
  <si>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</si>
  <si>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</si>
  <si>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</si>
  <si>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</si>
  <si>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</si>
  <si>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</si>
  <si>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</si>
  <si>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</si>
  <si>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</si>
  <si>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</si>
  <si>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</si>
  <si>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</si>
  <si>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</si>
  <si>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</si>
  <si>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</si>
  <si>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</si>
  <si>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</si>
  <si>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</si>
  <si>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</si>
  <si>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</si>
  <si>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</si>
  <si>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</si>
  <si>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</si>
  <si>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</si>
  <si>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</si>
  <si>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</si>
  <si>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</si>
  <si>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</si>
  <si>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</si>
  <si>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</si>
  <si>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</si>
  <si>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</si>
  <si>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</si>
  <si>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</si>
  <si>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</si>
  <si>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</si>
  <si>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</si>
  <si>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</si>
  <si>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</si>
  <si>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</si>
  <si>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</si>
  <si>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</si>
  <si>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</si>
  <si>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</si>
  <si>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</si>
  <si>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</si>
  <si>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</si>
  <si>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</si>
  <si>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</si>
  <si>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</si>
  <si>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</si>
  <si>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</si>
  <si>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</si>
  <si>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</si>
  <si>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</si>
  <si>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</si>
  <si>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</si>
  <si>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</si>
  <si>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</si>
  <si>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</si>
  <si>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</si>
  <si>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</si>
  <si>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</si>
  <si>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</si>
  <si>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</si>
  <si>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</si>
  <si>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</si>
  <si>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</si>
  <si>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</si>
  <si>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</si>
  <si>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</si>
  <si>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</si>
  <si>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</si>
  <si>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</si>
  <si>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</si>
  <si>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</si>
  <si>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</si>
  <si>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</si>
  <si>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</si>
  <si>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</si>
  <si>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</si>
  <si>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</si>
  <si>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</si>
  <si>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</si>
  <si>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</si>
  <si>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</si>
  <si>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</si>
  <si>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</si>
  <si>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</si>
  <si>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</si>
  <si>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</si>
  <si>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</si>
  <si>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</si>
  <si>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</si>
  <si>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</si>
  <si>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</si>
  <si>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</si>
  <si>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</si>
  <si>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</si>
  <si>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</si>
  <si>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</si>
  <si>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</si>
  <si>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</si>
  <si>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</si>
  <si>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</si>
  <si>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</si>
  <si>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</si>
  <si>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</si>
  <si>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</si>
  <si>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</si>
  <si>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</si>
  <si>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</si>
  <si>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</si>
  <si>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</si>
  <si>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</si>
  <si>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</si>
  <si>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</si>
  <si>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</si>
  <si>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</si>
  <si>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</si>
  <si>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</si>
  <si>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</si>
  <si>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</si>
  <si>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</si>
  <si>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</si>
  <si>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</si>
  <si>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</si>
  <si>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</si>
  <si>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</si>
  <si>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</si>
  <si>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</si>
  <si>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</si>
  <si>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</si>
  <si>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</si>
  <si>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</si>
  <si>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</si>
  <si>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</si>
  <si>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</si>
  <si>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</si>
  <si>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</si>
  <si>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</si>
  <si>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</si>
  <si>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</si>
  <si>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</si>
  <si>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</si>
  <si>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</si>
  <si>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</si>
  <si>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</si>
  <si>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</si>
  <si>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</si>
  <si>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</si>
  <si>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</si>
  <si>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</si>
  <si>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</si>
  <si>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</si>
  <si>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</si>
  <si>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</si>
  <si>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</si>
  <si>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</si>
  <si>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</si>
  <si>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</si>
  <si>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</si>
  <si>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</si>
  <si>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</si>
  <si>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</si>
  <si>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</si>
  <si>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</si>
  <si>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</si>
  <si>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</si>
  <si>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</si>
  <si>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</si>
  <si>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</si>
  <si>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</si>
  <si>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</si>
  <si>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</si>
  <si>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</si>
  <si>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</si>
  <si>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</si>
  <si>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</si>
  <si>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</si>
  <si>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</si>
  <si>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</si>
  <si>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</si>
  <si>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</si>
  <si>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</si>
  <si>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</si>
  <si>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</si>
  <si>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</si>
  <si>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</si>
  <si>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</si>
  <si>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</si>
  <si>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</si>
  <si>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</si>
  <si>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</si>
  <si>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</si>
  <si>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</si>
  <si>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</si>
  <si>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</si>
  <si>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</si>
  <si>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</si>
  <si>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</si>
  <si>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</si>
  <si>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</si>
  <si>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</si>
  <si>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</si>
  <si>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</si>
  <si>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</si>
  <si>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</si>
  <si>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</si>
  <si>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</si>
  <si>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</si>
  <si>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</si>
  <si>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</si>
  <si>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</si>
  <si>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</si>
  <si>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</si>
  <si>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</si>
  <si>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</si>
  <si>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</si>
  <si>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</si>
  <si>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</si>
  <si>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</si>
  <si>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</si>
  <si>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</si>
  <si>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</si>
  <si>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</si>
  <si>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</si>
  <si>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</si>
  <si>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</si>
  <si>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</si>
  <si>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</si>
  <si>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</si>
  <si>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</si>
  <si>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</si>
  <si>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</si>
  <si>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</si>
  <si>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</si>
  <si>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</si>
  <si>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</si>
  <si>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</si>
  <si>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</si>
  <si>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</si>
  <si>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</si>
  <si>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</si>
  <si>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</si>
  <si>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</si>
  <si>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</si>
  <si>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</si>
  <si>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</si>
  <si>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</si>
  <si>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</si>
  <si>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</si>
  <si>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</si>
  <si>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</si>
  <si>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</si>
  <si>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</si>
  <si>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</si>
  <si>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</si>
  <si>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</si>
  <si>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</si>
  <si>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</si>
  <si>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</si>
  <si>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</si>
  <si>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</si>
  <si>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</si>
  <si>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</si>
  <si>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</si>
  <si>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</si>
  <si>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</si>
  <si>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</si>
  <si>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</si>
  <si>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</si>
  <si>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</si>
  <si>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</si>
  <si>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</si>
  <si>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</si>
  <si>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</si>
  <si>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</si>
  <si>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</si>
  <si>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</si>
  <si>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</si>
  <si>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</si>
  <si>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</si>
  <si>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</si>
  <si>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</si>
  <si>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</si>
  <si>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</si>
  <si>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</si>
  <si>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</si>
  <si>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</si>
  <si>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</si>
  <si>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</si>
  <si>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</si>
  <si>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</si>
  <si>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</si>
  <si>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</si>
  <si>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</si>
  <si>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</si>
  <si>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</si>
  <si>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</si>
  <si>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</si>
  <si>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</si>
  <si>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</si>
  <si>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</si>
  <si>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</si>
  <si>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</si>
  <si>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</si>
  <si>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</si>
  <si>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</si>
  <si>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</si>
  <si>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</si>
  <si>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</si>
  <si>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</si>
  <si>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</si>
  <si>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</si>
  <si>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</si>
  <si>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</si>
  <si>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</si>
  <si>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</si>
  <si>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</si>
  <si>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</si>
  <si>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</si>
  <si>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</si>
  <si>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</si>
  <si>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</si>
  <si>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</si>
  <si>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</si>
  <si>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</si>
  <si>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</si>
  <si>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</si>
  <si>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</si>
  <si>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</si>
  <si>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</si>
  <si>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</si>
  <si>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</si>
  <si>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</si>
  <si>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</si>
  <si>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</si>
  <si>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</si>
  <si>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</si>
  <si>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</si>
  <si>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</si>
  <si>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</si>
  <si>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</si>
  <si>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</si>
  <si>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</si>
  <si>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</si>
  <si>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</si>
  <si>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</si>
  <si>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</si>
  <si>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</si>
  <si>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</si>
  <si>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</si>
  <si>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</si>
  <si>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</si>
  <si>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</si>
  <si>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</si>
  <si>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</si>
  <si>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</si>
  <si>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</si>
  <si>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</si>
  <si>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</si>
  <si>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</si>
  <si>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</si>
  <si>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</si>
  <si>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</si>
  <si>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</si>
  <si>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</si>
  <si>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</si>
  <si>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</si>
  <si>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</si>
  <si>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</si>
  <si>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</si>
  <si>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</si>
  <si>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</si>
  <si>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</si>
  <si>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</si>
  <si>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</si>
  <si>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</si>
  <si>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</si>
  <si>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</si>
  <si>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</si>
  <si>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</si>
  <si>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</si>
  <si>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</si>
  <si>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</si>
  <si>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</si>
  <si>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</si>
  <si>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</si>
  <si>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</si>
  <si>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</si>
  <si>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</si>
  <si>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</si>
  <si>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</si>
  <si>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</si>
  <si>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</si>
  <si>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</si>
  <si>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</si>
  <si>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</si>
  <si>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</si>
  <si>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</si>
  <si>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</si>
  <si>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</si>
  <si>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</si>
  <si>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</si>
  <si>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</si>
  <si>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</si>
  <si>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</si>
  <si>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</si>
  <si>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</si>
  <si>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</si>
  <si>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</si>
  <si>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</si>
  <si>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</si>
  <si>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</si>
  <si>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</si>
  <si>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</si>
  <si>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</si>
  <si>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</si>
  <si>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</si>
  <si>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</si>
  <si>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</si>
  <si>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</si>
  <si>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</si>
  <si>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</si>
  <si>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</si>
  <si>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</si>
  <si>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</si>
  <si>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</si>
  <si>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</si>
  <si>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</si>
  <si>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</si>
  <si>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</si>
  <si>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</si>
  <si>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</si>
  <si>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</si>
  <si>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</si>
  <si>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</si>
  <si>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</si>
  <si>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</si>
  <si>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</si>
  <si>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</si>
  <si>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</si>
  <si>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</si>
  <si>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</si>
  <si>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</si>
  <si>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</si>
  <si>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</si>
  <si>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</si>
  <si>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</si>
  <si>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</si>
  <si>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</si>
  <si>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</si>
  <si>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</si>
  <si>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</si>
  <si>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</si>
  <si>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</si>
  <si>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</si>
  <si>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</si>
  <si>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</si>
  <si>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</si>
  <si>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</si>
  <si>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</si>
  <si>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</si>
  <si>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</si>
  <si>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</si>
  <si>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</si>
  <si>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</si>
  <si>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</si>
  <si>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</si>
  <si>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</si>
  <si>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</si>
  <si>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</si>
  <si>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</si>
  <si>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</si>
  <si>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</si>
  <si>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</si>
  <si>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</si>
  <si>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</si>
  <si>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</si>
  <si>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</si>
  <si>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</si>
  <si>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</si>
  <si>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</si>
  <si>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</si>
  <si>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</si>
  <si>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</si>
  <si>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</si>
  <si>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</si>
  <si>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</si>
  <si>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</si>
  <si>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</si>
  <si>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</si>
  <si>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</si>
  <si>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</si>
  <si>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</si>
  <si>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</si>
  <si>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</si>
  <si>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</si>
  <si>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</si>
  <si>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</si>
  <si>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</si>
  <si>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</si>
  <si>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</si>
  <si>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</si>
  <si>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</si>
  <si>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</si>
  <si>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</si>
  <si>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</si>
  <si>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</si>
  <si>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</si>
  <si>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</si>
  <si>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</si>
  <si>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</si>
  <si>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</si>
  <si>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</si>
  <si>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</si>
  <si>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</si>
  <si>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</si>
  <si>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</si>
  <si>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</si>
  <si>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</si>
  <si>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</si>
  <si>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</si>
  <si>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</si>
  <si>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</si>
  <si>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</si>
  <si>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</si>
  <si>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</si>
  <si>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</si>
  <si>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</si>
  <si>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</si>
  <si>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</si>
  <si>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</si>
  <si>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</si>
  <si>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</si>
  <si>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</si>
  <si>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</si>
  <si>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</si>
  <si>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</si>
  <si>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</si>
  <si>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</si>
  <si>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</si>
  <si>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</si>
  <si>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</si>
  <si>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</si>
  <si>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</si>
  <si>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</si>
  <si>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</si>
  <si>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</si>
  <si>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</si>
  <si>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</si>
  <si>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</si>
  <si>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</si>
  <si>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</si>
  <si>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</si>
  <si>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</si>
  <si>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</si>
  <si>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</si>
  <si>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</si>
  <si>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</si>
  <si>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</si>
  <si>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</si>
  <si>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</si>
  <si>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</si>
  <si>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</si>
  <si>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</si>
  <si>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</si>
  <si>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</si>
  <si>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</si>
  <si>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</si>
  <si>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</si>
  <si>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</si>
  <si>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</si>
  <si>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</si>
  <si>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</si>
  <si>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</si>
  <si>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</si>
  <si>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</si>
  <si>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</si>
  <si>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</si>
  <si>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</si>
  <si>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</si>
  <si>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</si>
  <si>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</si>
  <si>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</si>
  <si>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</si>
  <si>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</si>
  <si>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</si>
  <si>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</si>
  <si>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</si>
  <si>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</si>
  <si>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</si>
  <si>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</si>
  <si>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</si>
  <si>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</si>
  <si>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</si>
  <si>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</si>
  <si>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</si>
  <si>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</si>
  <si>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</si>
  <si>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</si>
  <si>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</si>
  <si>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</si>
  <si>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</si>
  <si>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</si>
  <si>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</si>
  <si>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</si>
  <si>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</si>
  <si>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</si>
  <si>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</si>
  <si>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</si>
  <si>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</si>
  <si>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</si>
  <si>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</si>
  <si>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</si>
  <si>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</si>
  <si>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</si>
  <si>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</si>
  <si>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</si>
  <si>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</si>
  <si>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</si>
  <si>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</si>
  <si>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</si>
  <si>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</si>
  <si>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</si>
  <si>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</si>
  <si>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</si>
  <si>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</si>
  <si>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</si>
  <si>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</si>
  <si>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</si>
  <si>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</si>
  <si>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</si>
  <si>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</si>
  <si>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</si>
  <si>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</si>
  <si>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</si>
  <si>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</si>
  <si>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</si>
  <si>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</si>
  <si>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</si>
  <si>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</si>
  <si>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</si>
  <si>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</si>
  <si>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</si>
  <si>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</si>
  <si>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</si>
  <si>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</si>
  <si>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</si>
  <si>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</si>
  <si>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</si>
  <si>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</si>
  <si>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</si>
  <si>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</si>
  <si>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</si>
  <si>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</si>
  <si>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</si>
  <si>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</si>
  <si>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</si>
  <si>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</si>
  <si>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</si>
  <si>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</si>
  <si>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</si>
  <si>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</si>
  <si>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</si>
  <si>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</si>
  <si>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</si>
  <si>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</si>
  <si>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</si>
  <si>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</si>
  <si>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</si>
  <si>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</si>
  <si>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</si>
  <si>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</si>
  <si>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</si>
  <si>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</si>
  <si>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</si>
  <si>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</si>
  <si>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</si>
  <si>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</si>
  <si>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</si>
  <si>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</si>
  <si>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</si>
  <si>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</si>
  <si>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</si>
  <si>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</si>
  <si>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</si>
  <si>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</si>
  <si>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</si>
  <si>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</si>
  <si>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</si>
  <si>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</si>
  <si>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</si>
  <si>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</si>
  <si>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</si>
  <si>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</si>
  <si>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</si>
  <si>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</si>
  <si>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</si>
  <si>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</si>
  <si>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</si>
  <si>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</si>
  <si>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</si>
  <si>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</si>
  <si>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</si>
  <si>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</si>
  <si>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</si>
  <si>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</si>
  <si>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</si>
  <si>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</si>
  <si>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</si>
  <si>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</si>
  <si>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</si>
  <si>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</si>
  <si>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</si>
  <si>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</si>
  <si>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</si>
  <si>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</si>
  <si>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</si>
  <si>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</si>
  <si>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</si>
  <si>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</si>
  <si>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</si>
  <si>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</si>
  <si>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</si>
  <si>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</si>
  <si>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</si>
  <si>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</si>
  <si>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</si>
  <si>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</si>
  <si>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</si>
  <si>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</si>
  <si>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</si>
  <si>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</si>
  <si>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</si>
  <si>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</si>
  <si>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</si>
  <si>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</si>
  <si>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</si>
  <si>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</si>
  <si>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</si>
  <si>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</si>
  <si>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</si>
  <si>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</si>
  <si>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</si>
  <si>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</si>
  <si>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</si>
  <si>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</si>
  <si>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</si>
  <si>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</si>
  <si>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</si>
  <si>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</si>
  <si>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</si>
  <si>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</si>
  <si>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</si>
  <si>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</si>
  <si>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</si>
  <si>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</si>
  <si>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</si>
  <si>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</si>
  <si>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</si>
  <si>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</si>
  <si>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</si>
  <si>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</si>
  <si>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</si>
  <si>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</si>
  <si>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</si>
  <si>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</si>
  <si>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</si>
  <si>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</si>
  <si>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</si>
  <si>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</si>
  <si>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</si>
  <si>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</si>
  <si>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</si>
  <si>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</si>
  <si>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</si>
  <si>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</si>
  <si>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</si>
  <si>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</si>
  <si>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</si>
  <si>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</si>
  <si>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</si>
  <si>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</si>
  <si>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</si>
  <si>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</si>
  <si>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</si>
  <si>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</si>
  <si>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</si>
  <si>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</si>
  <si>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</si>
  <si>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</si>
  <si>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</si>
  <si>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</si>
  <si>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</si>
  <si>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</si>
  <si>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</si>
  <si>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</si>
  <si>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</si>
  <si>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</si>
  <si>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</si>
  <si>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</si>
  <si>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</si>
  <si>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</si>
  <si>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</si>
  <si>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</si>
  <si>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</si>
  <si>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</si>
  <si>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</si>
  <si>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</si>
  <si>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</si>
  <si>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</si>
  <si>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</si>
  <si>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</si>
  <si>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</si>
  <si>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</si>
  <si>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</si>
  <si>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</si>
  <si>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</si>
  <si>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</si>
  <si>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</si>
  <si>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</si>
  <si>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</si>
  <si>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</si>
  <si>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</si>
  <si>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</si>
  <si>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</si>
  <si>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</si>
  <si>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</si>
  <si>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</si>
  <si>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</si>
  <si>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</si>
  <si>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</si>
  <si>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</si>
  <si>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</si>
  <si>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</si>
  <si>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</si>
  <si>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</si>
  <si>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</si>
  <si>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</si>
  <si>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</si>
  <si>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</si>
  <si>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</si>
  <si>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</si>
  <si>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</si>
  <si>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</si>
  <si>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</si>
  <si>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</si>
  <si>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</si>
  <si>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</si>
  <si>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</si>
  <si>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</si>
  <si>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</si>
  <si>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</si>
  <si>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</si>
  <si>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</si>
  <si>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</si>
  <si>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</si>
  <si>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</si>
  <si>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</si>
  <si>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</si>
  <si>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</si>
  <si>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</si>
  <si>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</si>
  <si>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</si>
  <si>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</si>
  <si>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</si>
  <si>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</si>
  <si>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</si>
  <si>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</si>
  <si>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</si>
  <si>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</si>
  <si>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</si>
  <si>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</si>
  <si>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</si>
  <si>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</si>
  <si>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</si>
  <si>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</si>
  <si>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</si>
  <si>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</si>
  <si>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</si>
  <si>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</si>
  <si>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</si>
  <si>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</si>
  <si>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</si>
  <si>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</si>
  <si>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</si>
  <si>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</si>
  <si>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</si>
  <si>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</si>
  <si>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</si>
  <si>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</si>
  <si>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</si>
  <si>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</si>
  <si>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</si>
  <si>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</si>
  <si>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</si>
  <si>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</si>
  <si>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</si>
  <si>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</si>
  <si>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</si>
  <si>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</si>
  <si>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</si>
  <si>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</si>
  <si>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</si>
  <si>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</si>
  <si>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</si>
  <si>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</si>
  <si>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</si>
  <si>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</si>
  <si>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</si>
  <si>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</si>
  <si>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</si>
  <si>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</si>
  <si>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</si>
  <si>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</si>
  <si>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</si>
  <si>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</si>
  <si>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</si>
  <si>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</si>
  <si>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</si>
  <si>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</si>
  <si>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</si>
  <si>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</si>
  <si>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</si>
  <si>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</si>
  <si>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</si>
  <si>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</si>
  <si>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</si>
  <si>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</si>
  <si>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</si>
  <si>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</si>
  <si>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</si>
  <si>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</si>
  <si>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</si>
  <si>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</si>
  <si>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</si>
  <si>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</si>
  <si>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</si>
  <si>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</si>
  <si>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</si>
  <si>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</si>
  <si>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</si>
  <si>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</si>
  <si>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</si>
  <si>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</si>
  <si>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</si>
  <si>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</si>
  <si>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</si>
  <si>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</si>
  <si>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</si>
  <si>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</si>
  <si>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</si>
  <si>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</si>
  <si>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</si>
  <si>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</si>
  <si>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</si>
  <si>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</si>
  <si>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</si>
  <si>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</si>
  <si>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</si>
  <si>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</si>
  <si>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</si>
  <si>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</si>
  <si>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</si>
  <si>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</si>
  <si>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</si>
  <si>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</si>
  <si>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</si>
  <si>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</si>
  <si>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</si>
  <si>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</si>
  <si>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</si>
  <si>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</si>
  <si>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</si>
  <si>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</si>
  <si>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</si>
  <si>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</si>
  <si>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</si>
  <si>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</si>
  <si>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</si>
  <si>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</si>
  <si>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</si>
  <si>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</si>
  <si>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</si>
  <si>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</si>
  <si>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</si>
  <si>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</si>
  <si>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</si>
  <si>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</si>
  <si>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</si>
  <si>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</si>
  <si>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</si>
  <si>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</si>
  <si>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</si>
  <si>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</si>
  <si>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</si>
  <si>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</si>
  <si>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</si>
  <si>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</si>
  <si>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</si>
  <si>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</si>
  <si>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</si>
  <si>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</si>
  <si>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</si>
  <si>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</si>
  <si>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</si>
  <si>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</si>
  <si>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</si>
  <si>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</si>
  <si>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</si>
  <si>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</si>
  <si>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</si>
  <si>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</si>
  <si>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</si>
  <si>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</si>
  <si>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</si>
  <si>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</si>
  <si>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</si>
  <si>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</si>
  <si>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</si>
  <si>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</si>
  <si>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</si>
  <si>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</si>
  <si>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</si>
  <si>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</si>
  <si>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</si>
  <si>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</si>
  <si>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</si>
  <si>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</si>
  <si>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</si>
  <si>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</si>
  <si>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</si>
  <si>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</si>
  <si>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</si>
  <si>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</si>
  <si>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</si>
  <si>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</si>
  <si>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</si>
  <si>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</si>
  <si>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</si>
  <si>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</si>
  <si>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</si>
  <si>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</si>
  <si>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</si>
  <si>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</si>
  <si>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</si>
  <si>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</si>
  <si>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</si>
  <si>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</si>
  <si>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</si>
  <si>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</si>
  <si>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</si>
  <si>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</si>
  <si>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</si>
  <si>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</si>
  <si>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</si>
  <si>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</si>
  <si>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</si>
  <si>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</si>
  <si>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</si>
  <si>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</si>
  <si>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</si>
  <si>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</si>
  <si>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</si>
  <si>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</si>
  <si>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</si>
  <si>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</si>
  <si>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</si>
  <si>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</si>
  <si>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</si>
  <si>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</si>
  <si>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</si>
  <si>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</si>
  <si>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</si>
  <si>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</si>
  <si>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</si>
  <si>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</si>
  <si>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</si>
  <si>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</si>
  <si>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</si>
  <si>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</si>
  <si>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</si>
  <si>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</si>
  <si>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</si>
  <si>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</si>
  <si>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</si>
  <si>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</si>
  <si>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</si>
  <si>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</si>
  <si>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</si>
  <si>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</si>
  <si>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</si>
  <si>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</si>
  <si>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</si>
  <si>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</si>
  <si>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</si>
  <si>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</si>
  <si>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</si>
  <si>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</si>
  <si>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</si>
  <si>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</si>
  <si>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</si>
  <si>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</si>
  <si>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</si>
  <si>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</si>
  <si>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</si>
  <si>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</si>
  <si>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</si>
  <si>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</si>
  <si>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</si>
  <si>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</si>
  <si>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</si>
  <si>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</si>
  <si>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</si>
  <si>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</si>
  <si>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</si>
  <si>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</si>
  <si>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</si>
  <si>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</si>
  <si>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</si>
  <si>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</si>
  <si>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</si>
  <si>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</si>
  <si>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</si>
  <si>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</si>
  <si>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</si>
  <si>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</si>
  <si>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</si>
  <si>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</si>
  <si>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</si>
  <si>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</si>
  <si>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</si>
  <si>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</si>
  <si>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</si>
  <si>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</si>
  <si>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</si>
  <si>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</si>
  <si>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</si>
  <si>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</si>
  <si>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</si>
  <si>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</si>
  <si>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</si>
  <si>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</si>
  <si>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</si>
  <si>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</si>
  <si>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</si>
  <si>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</si>
  <si>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</si>
  <si>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</si>
  <si>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</si>
  <si>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</si>
  <si>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</si>
  <si>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</si>
  <si>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</si>
  <si>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</si>
  <si>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</si>
  <si>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</si>
  <si>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</si>
  <si>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</si>
  <si>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</si>
  <si>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</si>
  <si>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</si>
  <si>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</si>
  <si>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</si>
  <si>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</si>
  <si>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</si>
  <si>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</si>
  <si>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</si>
  <si>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</si>
  <si>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</si>
  <si>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</si>
  <si>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</si>
  <si>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</si>
  <si>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</si>
  <si>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</si>
  <si>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</si>
  <si>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</si>
  <si>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</si>
  <si>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</si>
  <si>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</si>
  <si>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</si>
  <si>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</si>
  <si>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</si>
  <si>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</si>
  <si>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</si>
  <si>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</si>
  <si>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</si>
  <si>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</si>
  <si>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</si>
  <si>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</si>
  <si>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</si>
  <si>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</si>
  <si>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</si>
  <si>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</si>
  <si>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</si>
  <si>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</si>
  <si>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</si>
  <si>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</si>
  <si>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</si>
  <si>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</si>
  <si>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</si>
  <si>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</si>
  <si>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</si>
  <si>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</si>
  <si>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</si>
  <si>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</si>
  <si>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</si>
  <si>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</si>
  <si>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</si>
  <si>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</si>
  <si>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</si>
  <si>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</si>
  <si>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</si>
  <si>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</si>
  <si>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</si>
  <si>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</si>
  <si>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</si>
  <si>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</si>
  <si>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</si>
  <si>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</si>
  <si>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</si>
  <si>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</si>
  <si>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</si>
  <si>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</si>
  <si>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</si>
  <si>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</si>
  <si>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</si>
  <si>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</si>
  <si>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</si>
  <si>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</si>
  <si>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</si>
  <si>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</si>
  <si>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</si>
  <si>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</si>
  <si>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</si>
  <si>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</si>
  <si>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</si>
  <si>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</si>
  <si>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</si>
  <si>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</si>
  <si>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</si>
  <si>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</si>
  <si>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</si>
  <si>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</si>
  <si>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</si>
  <si>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</si>
  <si>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</si>
  <si>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</si>
  <si>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</si>
  <si>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</si>
  <si>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</si>
  <si>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</si>
  <si>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</si>
  <si>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</si>
  <si>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</si>
  <si>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</si>
  <si>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</si>
  <si>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</si>
  <si>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</si>
  <si>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</si>
  <si>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</si>
  <si>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</si>
  <si>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</si>
  <si>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</si>
  <si>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</si>
  <si>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</si>
  <si>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</si>
  <si>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</si>
  <si>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</si>
  <si>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</si>
  <si>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</si>
  <si>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</si>
  <si>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</si>
  <si>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</si>
  <si>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</si>
  <si>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</si>
  <si>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</si>
  <si>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</si>
  <si>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</si>
  <si>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</si>
  <si>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</si>
  <si>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</si>
  <si>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</si>
  <si>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</si>
  <si>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</si>
  <si>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</si>
  <si>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</si>
  <si>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</si>
  <si>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</si>
  <si>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</si>
  <si>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</si>
  <si>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</si>
  <si>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</si>
  <si>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</si>
  <si>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</si>
  <si>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</si>
  <si>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</si>
  <si>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</si>
  <si>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</si>
  <si>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</si>
  <si>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</si>
  <si>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</si>
  <si>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</si>
  <si>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</si>
  <si>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</si>
  <si>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</si>
  <si>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</si>
  <si>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</si>
  <si>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</si>
  <si>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</si>
  <si>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</si>
  <si>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</si>
  <si>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</si>
  <si>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</si>
  <si>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</si>
  <si>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</si>
  <si>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</si>
  <si>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</si>
  <si>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</si>
  <si>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</si>
  <si>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</si>
  <si>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</si>
  <si>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</si>
  <si>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</si>
  <si>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</si>
  <si>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</si>
  <si>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</si>
  <si>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</si>
  <si>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</si>
  <si>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</si>
  <si>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</si>
  <si>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</si>
  <si>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</si>
  <si>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</si>
  <si>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</si>
  <si>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</si>
  <si>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</si>
  <si>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</si>
  <si>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</si>
  <si>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</si>
  <si>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</si>
  <si>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</si>
  <si>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</si>
  <si>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</si>
  <si>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</si>
  <si>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</si>
  <si>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</si>
  <si>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</si>
  <si>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</si>
  <si>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</si>
  <si>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</si>
  <si>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</si>
  <si>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</si>
  <si>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</si>
  <si>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</si>
  <si>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</si>
  <si>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</si>
  <si>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</si>
  <si>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</si>
  <si>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</si>
  <si>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</si>
  <si>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</si>
  <si>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</si>
  <si>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</si>
  <si>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</si>
  <si>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</si>
  <si>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</si>
  <si>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</si>
  <si>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</si>
  <si>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</si>
  <si>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</si>
  <si>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</si>
  <si>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</si>
  <si>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</si>
  <si>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</si>
  <si>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</si>
  <si>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</si>
  <si>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</si>
  <si>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</si>
  <si>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</si>
  <si>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</si>
  <si>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</si>
  <si>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</si>
  <si>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</si>
  <si>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</si>
  <si>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</si>
  <si>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</si>
  <si>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</si>
  <si>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</si>
  <si>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</si>
  <si>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</si>
  <si>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</si>
  <si>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</si>
  <si>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</si>
  <si>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</si>
  <si>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</si>
  <si>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</si>
  <si>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</si>
  <si>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</si>
  <si>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</si>
  <si>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</si>
  <si>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</si>
  <si>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</si>
  <si>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</si>
  <si>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</si>
  <si>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</si>
  <si>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</si>
  <si>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</si>
  <si>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</si>
  <si>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</si>
  <si>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</si>
  <si>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</si>
  <si>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</si>
  <si>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</si>
  <si>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</si>
  <si>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</si>
  <si>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</si>
  <si>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</si>
  <si>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</si>
  <si>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</si>
  <si>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</si>
  <si>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</si>
  <si>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</si>
  <si>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</si>
  <si>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</si>
  <si>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</si>
  <si>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</si>
  <si>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</si>
  <si>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</si>
  <si>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</si>
  <si>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</si>
  <si>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</si>
  <si>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</si>
  <si>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</si>
  <si>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</si>
  <si>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</si>
  <si>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</si>
  <si>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</si>
  <si>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</si>
  <si>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</si>
  <si>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</si>
  <si>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</si>
  <si>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</si>
  <si>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</si>
  <si>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</si>
  <si>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</si>
  <si>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</si>
  <si>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</si>
  <si>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</si>
  <si>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</si>
  <si>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</si>
  <si>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</si>
  <si>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</si>
  <si>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</si>
  <si>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</si>
  <si>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</si>
  <si>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</si>
  <si>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</si>
  <si>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</si>
  <si>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</si>
  <si>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</si>
  <si>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</si>
  <si>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</si>
  <si>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</si>
  <si>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</si>
  <si>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</si>
  <si>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</si>
  <si>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</si>
  <si>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</si>
  <si>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</si>
  <si>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</si>
  <si>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</si>
  <si>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</si>
  <si>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</si>
  <si>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</si>
  <si>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</si>
  <si>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</si>
  <si>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</si>
  <si>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</si>
  <si>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</si>
  <si>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</si>
  <si>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</si>
  <si>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</si>
  <si>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</si>
  <si>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</si>
  <si>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</si>
  <si>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</si>
  <si>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</si>
  <si>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</si>
  <si>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</si>
  <si>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</si>
  <si>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</si>
  <si>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</si>
  <si>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</si>
  <si>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</si>
  <si>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</si>
  <si>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</si>
  <si>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</si>
  <si>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</si>
  <si>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</si>
  <si>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</si>
  <si>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</si>
  <si>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</si>
  <si>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</si>
  <si>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</si>
  <si>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</si>
  <si>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</si>
  <si>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</si>
  <si>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</si>
  <si>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</si>
  <si>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</si>
  <si>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</si>
  <si>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</si>
  <si>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</si>
  <si>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</si>
  <si>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</si>
  <si>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</si>
  <si>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</si>
  <si>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</si>
  <si>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</si>
  <si>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</si>
  <si>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</si>
  <si>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</si>
  <si>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</si>
  <si>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</si>
  <si>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</si>
  <si>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</si>
  <si>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</si>
  <si>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</si>
  <si>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</si>
  <si>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</si>
  <si>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</si>
  <si>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</si>
  <si>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</si>
  <si>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</si>
  <si>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</si>
  <si>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</si>
  <si>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</si>
  <si>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</si>
  <si>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</si>
  <si>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</si>
  <si>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</si>
  <si>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</si>
  <si>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</si>
  <si>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</si>
  <si>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</si>
  <si>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</si>
  <si>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</si>
  <si>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</si>
  <si>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</si>
  <si>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</si>
  <si>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</si>
  <si>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</si>
  <si>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</si>
  <si>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</si>
  <si>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</si>
  <si>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</si>
  <si>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</si>
  <si>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</si>
  <si>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</si>
  <si>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</si>
  <si>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</si>
  <si>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</si>
  <si>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</si>
  <si>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</si>
  <si>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</si>
  <si>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</si>
  <si>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</si>
  <si>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</si>
  <si>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</si>
  <si>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</si>
  <si>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</si>
  <si>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</si>
  <si>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</si>
  <si>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</si>
  <si>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</si>
  <si>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</si>
  <si>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</si>
  <si>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</si>
  <si>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</si>
  <si>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</si>
  <si>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</si>
  <si>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</si>
  <si>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</si>
  <si>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</si>
  <si>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</si>
  <si>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</si>
  <si>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</si>
  <si>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</si>
  <si>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</si>
  <si>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</si>
  <si>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</si>
  <si>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</si>
  <si>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</si>
  <si>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</si>
  <si>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</si>
  <si>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</si>
  <si>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</si>
  <si>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</si>
  <si>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</si>
  <si>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</si>
  <si>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</si>
  <si>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</si>
  <si>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</si>
  <si>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</si>
  <si>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</si>
  <si>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</si>
  <si>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</si>
  <si>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</si>
  <si>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</si>
  <si>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</si>
  <si>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</si>
  <si>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</si>
  <si>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</si>
  <si>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</si>
  <si>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</si>
  <si>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</si>
  <si>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</si>
  <si>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</si>
  <si>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</si>
  <si>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</si>
  <si>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</si>
  <si>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</si>
  <si>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</si>
  <si>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</si>
  <si>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</si>
  <si>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</si>
  <si>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</si>
  <si>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</si>
  <si>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</si>
  <si>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</si>
  <si>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</si>
  <si>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</si>
  <si>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</si>
  <si>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</si>
  <si>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</si>
  <si>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</si>
  <si>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</si>
  <si>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</si>
  <si>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</si>
  <si>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</si>
  <si>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</si>
  <si>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</si>
  <si>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</si>
  <si>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</si>
  <si>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</si>
  <si>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</si>
  <si>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</si>
  <si>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</si>
  <si>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</si>
  <si>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</si>
  <si>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</si>
  <si>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</si>
  <si>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</si>
  <si>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</si>
  <si>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</si>
  <si>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</si>
  <si>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</si>
  <si>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</si>
  <si>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</si>
  <si>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</si>
  <si>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</si>
  <si>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</si>
  <si>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</si>
  <si>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</si>
  <si>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</si>
  <si>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</si>
  <si>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</si>
  <si>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</si>
  <si>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</si>
  <si>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</si>
  <si>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</si>
  <si>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</si>
  <si>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</si>
  <si>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</si>
  <si>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</si>
  <si>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</si>
  <si>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</si>
  <si>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</si>
  <si>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</si>
  <si>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</si>
  <si>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</si>
  <si>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</si>
  <si>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</si>
  <si>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</si>
  <si>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</si>
  <si>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</si>
  <si>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</si>
  <si>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</si>
  <si>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</si>
  <si>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</si>
  <si>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</si>
  <si>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</si>
  <si>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</si>
  <si>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</si>
  <si>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</si>
  <si>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</si>
  <si>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</si>
  <si>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</si>
  <si>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</si>
  <si>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</si>
  <si>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</si>
  <si>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</si>
  <si>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</si>
  <si>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</si>
  <si>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</si>
  <si>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</si>
  <si>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</si>
  <si>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</si>
  <si>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</si>
  <si>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</si>
  <si>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</si>
  <si>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</si>
  <si>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</si>
  <si>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</si>
  <si>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</si>
  <si>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</si>
  <si>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</si>
  <si>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</si>
  <si>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</si>
  <si>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</si>
  <si>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</si>
  <si>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</si>
  <si>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</si>
  <si>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</si>
  <si>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</si>
  <si>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</si>
  <si>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</si>
  <si>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</si>
  <si>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</si>
  <si>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</si>
  <si>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</si>
  <si>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</si>
  <si>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</si>
  <si>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</si>
  <si>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</si>
  <si>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</si>
  <si>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</si>
  <si>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</si>
  <si>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</si>
  <si>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</si>
  <si>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</si>
  <si>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</si>
  <si>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</si>
  <si>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</si>
  <si>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</si>
  <si>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</si>
  <si>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</si>
  <si>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</si>
  <si>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</si>
  <si>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</si>
  <si>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</si>
  <si>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</si>
  <si>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</si>
  <si>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</si>
  <si>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</si>
  <si>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</si>
  <si>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</si>
  <si>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</si>
  <si>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</si>
  <si>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</si>
  <si>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</si>
  <si>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</si>
  <si>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</si>
  <si>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</si>
  <si>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</si>
  <si>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</si>
  <si>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</si>
  <si>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</si>
  <si>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</si>
  <si>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</si>
  <si>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</si>
  <si>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</si>
  <si>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</si>
  <si>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</si>
  <si>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</si>
  <si>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</si>
  <si>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</si>
  <si>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</si>
  <si>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</si>
  <si>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</si>
  <si>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</si>
  <si>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</si>
  <si>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</si>
  <si>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</si>
  <si>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</si>
  <si>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</si>
  <si>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</si>
  <si>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</si>
  <si>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</si>
  <si>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</si>
  <si>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</si>
  <si>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</si>
  <si>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</si>
  <si>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</si>
  <si>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</si>
  <si>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</si>
  <si>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</si>
  <si>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</si>
  <si>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</si>
  <si>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</si>
  <si>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</si>
  <si>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</si>
  <si>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</si>
  <si>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</si>
  <si>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</si>
  <si>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</si>
  <si>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</si>
  <si>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</si>
  <si>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</si>
  <si>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</si>
  <si>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</si>
  <si>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</si>
  <si>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</si>
  <si>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</si>
  <si>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</si>
  <si>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</si>
  <si>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</si>
  <si>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</si>
  <si>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</si>
  <si>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</si>
  <si>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</si>
  <si>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</si>
  <si>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</si>
  <si>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</si>
  <si>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</si>
  <si>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</si>
  <si>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</si>
  <si>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</si>
  <si>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</si>
  <si>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</si>
  <si>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</si>
  <si>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</si>
  <si>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</si>
  <si>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</si>
  <si>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</si>
  <si>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</si>
  <si>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</si>
  <si>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</si>
  <si>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</si>
  <si>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</si>
  <si>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</si>
  <si>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</si>
  <si>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</si>
  <si>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</si>
  <si>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</si>
  <si>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</si>
  <si>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</si>
  <si>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</si>
  <si>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</si>
  <si>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</si>
  <si>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</si>
  <si>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</si>
  <si>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</si>
  <si>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</si>
  <si>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</si>
  <si>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</si>
  <si>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</si>
  <si>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</si>
  <si>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</si>
  <si>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</si>
  <si>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</si>
  <si>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</si>
  <si>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</si>
  <si>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</si>
  <si>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</si>
  <si>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</si>
  <si>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</si>
  <si>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</si>
  <si>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</si>
  <si>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</si>
  <si>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</si>
  <si>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</si>
  <si>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</si>
  <si>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</si>
  <si>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</si>
  <si>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</si>
  <si>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</si>
  <si>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</si>
  <si>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</si>
  <si>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</si>
  <si>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</si>
  <si>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</si>
  <si>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</si>
  <si>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</si>
  <si>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</si>
  <si>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</si>
  <si>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</si>
  <si>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</si>
  <si>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</si>
  <si>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</si>
  <si>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</si>
  <si>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</si>
  <si>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</si>
  <si>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</si>
  <si>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</si>
  <si>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</si>
  <si>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</si>
  <si>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</si>
  <si>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</si>
  <si>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</si>
  <si>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</si>
  <si>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</si>
  <si>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</si>
  <si>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</si>
  <si>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</si>
  <si>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</si>
  <si>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</si>
  <si>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</si>
  <si>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</si>
  <si>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</si>
  <si>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</si>
  <si>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</si>
  <si>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</si>
  <si>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</si>
  <si>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</si>
  <si>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</si>
  <si>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</si>
  <si>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</si>
  <si>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</si>
  <si>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</si>
  <si>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</si>
  <si>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</si>
  <si>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</si>
  <si>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</si>
  <si>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</si>
  <si>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</si>
  <si>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</si>
  <si>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</si>
  <si>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</si>
  <si>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</si>
  <si>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</si>
  <si>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</si>
  <si>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</si>
  <si>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</si>
  <si>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</si>
  <si>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</si>
  <si>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</si>
  <si>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</si>
  <si>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</si>
  <si>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</si>
  <si>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</si>
  <si>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</si>
  <si>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</si>
  <si>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</si>
  <si>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</si>
  <si>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</si>
  <si>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</si>
  <si>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</si>
  <si>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</si>
  <si>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</si>
  <si>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</si>
  <si>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</si>
  <si>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</si>
  <si>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</si>
  <si>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</si>
  <si>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</si>
  <si>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</si>
  <si>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</si>
  <si>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</si>
  <si>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</si>
  <si>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</si>
  <si>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</si>
  <si>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</si>
  <si>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</si>
  <si>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</si>
  <si>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</si>
  <si>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</si>
  <si>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</si>
  <si>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</si>
  <si>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</si>
  <si>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</si>
  <si>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</si>
  <si>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</si>
  <si>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</si>
  <si>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</si>
  <si>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</si>
  <si>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</si>
  <si>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</si>
  <si>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</si>
  <si>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</si>
  <si>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</si>
  <si>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</si>
  <si>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</si>
  <si>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</si>
  <si>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</si>
  <si>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</si>
  <si>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</si>
  <si>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</si>
  <si>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</si>
  <si>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</si>
  <si>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</si>
  <si>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</si>
  <si>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</si>
  <si>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</si>
  <si>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</si>
  <si>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</si>
  <si>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</si>
  <si>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</si>
  <si>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</si>
  <si>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</si>
  <si>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</si>
  <si>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</si>
  <si>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</si>
  <si>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</si>
  <si>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</si>
  <si>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</si>
  <si>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</si>
  <si>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</si>
  <si>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</si>
  <si>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</si>
  <si>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</si>
  <si>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</si>
  <si>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</si>
  <si>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</si>
  <si>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</si>
  <si>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</si>
  <si>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</si>
  <si>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</si>
  <si>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</si>
  <si>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</si>
  <si>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</si>
  <si>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</si>
  <si>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</si>
  <si>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</si>
  <si>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</si>
  <si>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</si>
  <si>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</si>
  <si>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</si>
  <si>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</si>
  <si>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</si>
  <si>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</si>
  <si>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</si>
  <si>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</si>
  <si>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</si>
  <si>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</si>
  <si>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</si>
  <si>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</si>
  <si>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</si>
  <si>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</si>
  <si>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</si>
  <si>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</si>
  <si>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</si>
  <si>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</si>
  <si>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</si>
  <si>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</si>
  <si>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</si>
  <si>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</si>
  <si>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</si>
  <si>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</si>
  <si>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</si>
  <si>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</si>
  <si>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</si>
  <si>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</si>
  <si>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</si>
  <si>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</si>
  <si>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</si>
  <si>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</si>
  <si>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</si>
  <si>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</si>
  <si>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</si>
  <si>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</si>
  <si>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</si>
  <si>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</si>
  <si>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</si>
  <si>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</si>
  <si>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</si>
  <si>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</si>
  <si>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</si>
  <si>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</si>
  <si>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</si>
  <si>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</si>
  <si>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</si>
  <si>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</si>
  <si>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</si>
  <si>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</si>
  <si>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</si>
  <si>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</si>
  <si>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</si>
  <si>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</si>
  <si>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</si>
  <si>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</si>
  <si>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</si>
  <si>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</si>
  <si>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</si>
  <si>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</si>
  <si>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</si>
  <si>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</si>
  <si>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</si>
  <si>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</si>
  <si>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</si>
  <si>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</si>
  <si>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</si>
  <si>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</si>
  <si>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</si>
  <si>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</si>
  <si>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</si>
  <si>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</si>
  <si>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</si>
  <si>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</si>
  <si>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</si>
  <si>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</si>
  <si>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</si>
  <si>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</si>
  <si>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</si>
  <si>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</si>
  <si>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</si>
  <si>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</si>
  <si>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</si>
  <si>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</si>
  <si>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</si>
  <si>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</si>
  <si>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</si>
  <si>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</si>
  <si>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</si>
  <si>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</si>
  <si>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</si>
  <si>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</si>
  <si>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</si>
  <si>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</si>
  <si>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</si>
  <si>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</si>
  <si>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</si>
  <si>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</si>
  <si>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</si>
  <si>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</si>
  <si>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</si>
  <si>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</si>
  <si>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</si>
  <si>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</si>
  <si>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</si>
  <si>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</si>
  <si>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</si>
  <si>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</si>
  <si>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</si>
  <si>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</si>
  <si>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</si>
  <si>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</si>
  <si>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</si>
  <si>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</si>
  <si>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</si>
  <si>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</si>
  <si>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</si>
  <si>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</si>
  <si>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</si>
  <si>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</si>
  <si>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</si>
  <si>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</si>
  <si>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</si>
  <si>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</si>
  <si>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</si>
  <si>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</si>
  <si>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</si>
  <si>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</si>
  <si>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</si>
  <si>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</si>
  <si>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</si>
  <si>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</si>
  <si>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</si>
  <si>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</si>
  <si>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</si>
  <si>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</si>
  <si>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</si>
  <si>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</si>
  <si>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</si>
  <si>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</si>
  <si>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</si>
  <si>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</si>
  <si>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</si>
  <si>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</si>
  <si>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</si>
  <si>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</si>
  <si>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</si>
  <si>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</si>
  <si>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</si>
  <si>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</si>
  <si>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</si>
  <si>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</si>
  <si>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</si>
  <si>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</si>
  <si>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</si>
  <si>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</si>
  <si>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</si>
  <si>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</si>
  <si>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</si>
  <si>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</si>
  <si>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</si>
  <si>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</si>
  <si>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</si>
  <si>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</si>
  <si>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</si>
  <si>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</si>
  <si>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</si>
  <si>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</si>
  <si>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</si>
  <si>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</si>
  <si>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</si>
  <si>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</si>
  <si>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</si>
  <si>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</si>
  <si>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</si>
  <si>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</si>
  <si>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</si>
  <si>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</si>
  <si>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</si>
  <si>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</si>
  <si>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</si>
  <si>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</si>
  <si>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</si>
  <si>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</si>
  <si>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</si>
  <si>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</si>
  <si>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</si>
  <si>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</si>
  <si>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</si>
  <si>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</si>
  <si>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</si>
  <si>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</si>
  <si>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</si>
  <si>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</si>
  <si>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</si>
  <si>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</si>
  <si>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</si>
  <si>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</si>
  <si>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</si>
  <si>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</si>
  <si>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</si>
  <si>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</si>
  <si>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</si>
  <si>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</si>
  <si>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</si>
  <si>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</si>
  <si>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</si>
  <si>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</si>
  <si>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</si>
  <si>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</si>
  <si>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</si>
  <si>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</si>
  <si>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</si>
  <si>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</si>
  <si>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</si>
  <si>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</si>
  <si>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</si>
  <si>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</si>
  <si>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</si>
  <si>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</si>
  <si>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</si>
  <si>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</si>
  <si>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</si>
  <si>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</si>
  <si>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</si>
  <si>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</si>
  <si>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</si>
  <si>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</si>
  <si>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</si>
  <si>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</si>
  <si>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</si>
  <si>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</si>
  <si>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</si>
  <si>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</si>
  <si>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</si>
  <si>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</si>
  <si>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</si>
  <si>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</si>
  <si>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</si>
  <si>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</si>
  <si>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</si>
  <si>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</si>
  <si>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</si>
  <si>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</si>
  <si>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</si>
  <si>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</si>
  <si>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</si>
  <si>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</si>
  <si>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</si>
  <si>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</si>
  <si>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</si>
  <si>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</si>
  <si>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</si>
  <si>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</si>
  <si>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</si>
  <si>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</si>
  <si>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</si>
  <si>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</si>
  <si>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</si>
  <si>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</si>
  <si>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</si>
  <si>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</si>
  <si>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</si>
  <si>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</si>
  <si>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</si>
  <si>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</si>
  <si>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</si>
  <si>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</si>
  <si>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</si>
  <si>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</si>
  <si>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</si>
  <si>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</si>
  <si>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</si>
  <si>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</si>
  <si>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</si>
  <si>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</si>
  <si>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</si>
  <si>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</si>
  <si>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</si>
  <si>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</si>
  <si>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</si>
  <si>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</si>
  <si>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</si>
  <si>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</si>
  <si>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</si>
  <si>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</si>
  <si>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</si>
  <si>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</si>
  <si>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</si>
  <si>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</si>
  <si>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</si>
  <si>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</si>
  <si>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</si>
  <si>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</si>
  <si>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</si>
  <si>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</si>
  <si>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</si>
  <si>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</si>
  <si>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</si>
  <si>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</si>
  <si>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</si>
  <si>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</si>
  <si>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</si>
  <si>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</si>
  <si>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</si>
  <si>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</si>
  <si>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</si>
  <si>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</si>
  <si>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</si>
  <si>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</si>
  <si>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</si>
  <si>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</si>
  <si>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</si>
  <si>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</si>
  <si>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</si>
  <si>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</si>
  <si>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</si>
  <si>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</si>
  <si>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</si>
  <si>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</si>
  <si>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</si>
  <si>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</si>
  <si>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</si>
  <si>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</si>
  <si>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</si>
  <si>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</si>
  <si>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</si>
  <si>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</si>
  <si>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</si>
  <si>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</si>
  <si>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</si>
  <si>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</si>
  <si>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</si>
  <si>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</si>
  <si>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</si>
  <si>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</si>
  <si>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</si>
  <si>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</si>
  <si>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</si>
  <si>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</si>
  <si>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</si>
  <si>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</si>
  <si>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</si>
  <si>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</si>
  <si>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</si>
  <si>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</si>
  <si>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</si>
  <si>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</si>
  <si>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</si>
  <si>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</si>
  <si>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</si>
  <si>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</si>
  <si>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</si>
  <si>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</si>
  <si>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</si>
  <si>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</si>
  <si>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</si>
  <si>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</si>
  <si>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</si>
  <si>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</si>
  <si>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</si>
  <si>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</si>
  <si>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</si>
  <si>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</si>
  <si>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</si>
  <si>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</si>
  <si>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</si>
  <si>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</si>
  <si>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</si>
  <si>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</si>
  <si>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</si>
  <si>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</si>
  <si>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</si>
  <si>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</si>
  <si>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</si>
  <si>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</si>
  <si>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</si>
  <si>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</si>
  <si>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</si>
  <si>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</si>
  <si>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</si>
  <si>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</si>
  <si>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</si>
  <si>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</si>
  <si>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</si>
  <si>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</si>
  <si>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</si>
  <si>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</si>
  <si>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</si>
  <si>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</si>
  <si>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</si>
  <si>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</si>
  <si>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</si>
  <si>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</si>
  <si>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</si>
  <si>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</si>
  <si>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</si>
  <si>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</si>
  <si>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</si>
  <si>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</si>
  <si>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</si>
  <si>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</si>
  <si>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</si>
  <si>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</si>
  <si>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</si>
  <si>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</si>
  <si>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</si>
  <si>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</si>
  <si>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</si>
  <si>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</si>
  <si>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</si>
  <si>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</si>
  <si>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</si>
  <si>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</si>
  <si>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</si>
  <si>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</si>
  <si>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</si>
  <si>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</si>
  <si>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</si>
  <si>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</si>
  <si>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</si>
  <si>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</si>
  <si>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</si>
  <si>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</si>
  <si>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</si>
  <si>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</si>
  <si>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</si>
  <si>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</si>
  <si>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</si>
  <si>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</si>
  <si>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</si>
  <si>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</si>
  <si>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</si>
  <si>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</si>
  <si>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</si>
  <si>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</si>
  <si>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</si>
  <si>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</si>
  <si>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</si>
  <si>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</si>
  <si>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</si>
  <si>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</si>
  <si>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</si>
  <si>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</si>
  <si>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</si>
  <si>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</si>
  <si>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</si>
  <si>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</si>
  <si>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</si>
  <si>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</si>
  <si>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</si>
  <si>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</si>
  <si>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</si>
  <si>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</si>
  <si>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</si>
  <si>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</si>
  <si>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</si>
  <si>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</si>
  <si>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</si>
  <si>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</si>
  <si>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</si>
  <si>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</si>
  <si>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</si>
  <si>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</si>
  <si>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</si>
  <si>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</si>
  <si>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</si>
  <si>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</si>
  <si>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</si>
  <si>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</si>
  <si>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</si>
  <si>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</si>
  <si>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</si>
  <si>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</si>
  <si>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</si>
  <si>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</si>
  <si>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</si>
  <si>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</si>
  <si>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</si>
  <si>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</si>
  <si>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</si>
  <si>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</si>
  <si>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</si>
  <si>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</si>
  <si>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</si>
  <si>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</si>
  <si>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</si>
  <si>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</si>
  <si>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</si>
  <si>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</si>
  <si>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</si>
  <si>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</si>
  <si>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</si>
  <si>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</si>
  <si>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</si>
  <si>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</si>
  <si>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</si>
  <si>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</si>
  <si>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</si>
  <si>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</si>
  <si>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</si>
  <si>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</si>
  <si>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</si>
  <si>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</si>
  <si>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</si>
  <si>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</si>
  <si>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</si>
  <si>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</si>
  <si>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</si>
  <si>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</si>
  <si>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</si>
  <si>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</si>
  <si>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</si>
  <si>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</si>
  <si>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</si>
  <si>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</si>
  <si>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</si>
  <si>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</si>
  <si>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</si>
  <si>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</si>
  <si>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</si>
  <si>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</si>
  <si>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</si>
  <si>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</si>
  <si>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</si>
  <si>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</si>
  <si>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</si>
  <si>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</si>
  <si>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</si>
  <si>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</si>
  <si>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</si>
  <si>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</si>
  <si>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</si>
  <si>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</si>
  <si>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</si>
  <si>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</si>
  <si>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</si>
  <si>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</si>
  <si>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</si>
  <si>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</si>
  <si>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</si>
  <si>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</si>
  <si>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</si>
  <si>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</si>
  <si>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</si>
  <si>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</si>
  <si>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</si>
  <si>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</si>
  <si>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</si>
  <si>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</si>
  <si>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</si>
  <si>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</si>
  <si>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</si>
  <si>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</si>
  <si>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</si>
  <si>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</si>
  <si>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</si>
  <si>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</si>
  <si>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</si>
  <si>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</si>
  <si>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</si>
  <si>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</si>
  <si>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</si>
  <si>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</si>
  <si>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</si>
  <si>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</si>
  <si>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</si>
  <si>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</si>
  <si>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</si>
  <si>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</si>
  <si>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</si>
  <si>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</si>
  <si>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</si>
  <si>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</si>
  <si>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</si>
  <si>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</si>
  <si>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</si>
  <si>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</si>
  <si>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</si>
  <si>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</si>
  <si>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</si>
  <si>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</si>
  <si>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</si>
  <si>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</si>
  <si>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</si>
  <si>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</si>
  <si>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</si>
  <si>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</si>
  <si>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</si>
  <si>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</si>
  <si>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</si>
  <si>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</si>
  <si>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</si>
  <si>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</si>
  <si>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</si>
  <si>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</si>
  <si>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</si>
  <si>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</si>
  <si>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</si>
  <si>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</si>
  <si>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</si>
  <si>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</si>
  <si>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</si>
  <si>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</si>
  <si>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</si>
  <si>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</si>
  <si>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</si>
  <si>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</si>
  <si>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</si>
  <si>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</si>
  <si>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</si>
  <si>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</si>
  <si>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</si>
  <si>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</si>
  <si>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</si>
  <si>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</si>
  <si>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</si>
  <si>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</si>
  <si>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</si>
  <si>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</si>
  <si>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</si>
  <si>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</si>
  <si>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</si>
  <si>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</si>
  <si>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</si>
  <si>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</si>
  <si>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</si>
  <si>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</si>
  <si>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</si>
  <si>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</si>
  <si>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</si>
  <si>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</si>
  <si>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</si>
  <si>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</si>
  <si>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</si>
  <si>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</si>
  <si>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</si>
  <si>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</si>
  <si>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</si>
  <si>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</si>
  <si>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</si>
  <si>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</si>
  <si>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</si>
  <si>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</si>
  <si>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</si>
  <si>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</si>
  <si>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</si>
  <si>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</si>
  <si>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</si>
  <si>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</si>
  <si>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</si>
  <si>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</si>
  <si>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</si>
  <si>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</si>
  <si>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</si>
  <si>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</si>
  <si>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</si>
  <si>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</si>
  <si>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</si>
  <si>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</si>
  <si>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</si>
  <si>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</si>
  <si>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</si>
  <si>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</si>
  <si>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</si>
  <si>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</si>
  <si>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</si>
  <si>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</si>
  <si>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</si>
  <si>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</si>
  <si>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</si>
  <si>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</si>
  <si>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</si>
  <si>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</si>
  <si>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</si>
  <si>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</si>
  <si>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</si>
  <si>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</si>
  <si>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</si>
  <si>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</si>
  <si>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</si>
  <si>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</si>
  <si>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</si>
  <si>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</si>
  <si>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</si>
  <si>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</si>
  <si>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</si>
  <si>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</si>
  <si>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</si>
  <si>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</si>
  <si>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</si>
  <si>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</si>
  <si>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</si>
  <si>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</si>
  <si>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</si>
  <si>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</si>
  <si>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</si>
  <si>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</si>
  <si>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</si>
  <si>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</si>
  <si>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</si>
  <si>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</si>
  <si>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</si>
  <si>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</si>
  <si>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</si>
  <si>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</si>
  <si>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</si>
  <si>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</si>
  <si>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</si>
  <si>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</si>
  <si>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</si>
  <si>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</si>
  <si>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</si>
  <si>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</si>
  <si>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</si>
  <si>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</si>
  <si>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</si>
  <si>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</si>
  <si>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</si>
  <si>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</si>
  <si>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</si>
  <si>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</si>
  <si>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</si>
  <si>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</si>
  <si>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</si>
  <si>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</si>
  <si>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</si>
  <si>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</si>
  <si>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</si>
  <si>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</si>
  <si>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</si>
  <si>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</si>
  <si>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</si>
  <si>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</si>
  <si>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</si>
  <si>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</si>
  <si>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</si>
  <si>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</si>
  <si>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</si>
  <si>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</si>
  <si>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</si>
  <si>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</si>
  <si>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</si>
  <si>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</si>
  <si>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</si>
  <si>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</si>
  <si>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</si>
  <si>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</si>
  <si>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</si>
  <si>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</si>
  <si>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</si>
  <si>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</si>
  <si>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</si>
  <si>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</si>
  <si>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</si>
  <si>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</si>
  <si>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</si>
  <si>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</si>
  <si>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</si>
  <si>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</si>
  <si>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</si>
  <si>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</si>
  <si>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</si>
  <si>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</si>
  <si>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</si>
  <si>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</si>
  <si>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</si>
  <si>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</si>
  <si>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</si>
  <si>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</si>
  <si>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</si>
  <si>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</si>
  <si>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</si>
  <si>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</si>
  <si>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</si>
  <si>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</si>
  <si>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</si>
  <si>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</si>
  <si>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</si>
  <si>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</si>
  <si>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</si>
  <si>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</si>
  <si>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</si>
  <si>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</si>
  <si>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</si>
  <si>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</si>
  <si>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</si>
  <si>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</si>
  <si>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</si>
  <si>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</si>
  <si>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</si>
  <si>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</si>
  <si>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</si>
  <si>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</si>
  <si>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</si>
  <si>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</si>
  <si>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</si>
  <si>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</si>
  <si>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</si>
  <si>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</si>
  <si>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</si>
  <si>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</si>
  <si>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</si>
  <si>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</si>
  <si>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</si>
  <si>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</si>
  <si>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</si>
  <si>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</si>
  <si>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</si>
  <si>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</si>
  <si>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</si>
  <si>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</si>
  <si>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</si>
  <si>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</si>
  <si>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</si>
  <si>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</si>
  <si>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</si>
  <si>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</si>
  <si>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</si>
  <si>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</si>
  <si>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</si>
  <si>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</si>
  <si>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</si>
  <si>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</si>
  <si>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</si>
  <si>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</si>
  <si>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</si>
  <si>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</si>
  <si>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</si>
  <si>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</si>
  <si>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</si>
  <si>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</si>
  <si>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</si>
  <si>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</si>
  <si>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</si>
  <si>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</si>
  <si>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</si>
  <si>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</si>
  <si>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</si>
  <si>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</si>
  <si>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</si>
  <si>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</si>
  <si>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</si>
  <si>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</si>
  <si>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</si>
  <si>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</si>
  <si>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</si>
  <si>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</si>
  <si>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</si>
  <si>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</si>
  <si>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</si>
  <si>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</si>
  <si>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</si>
  <si>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</si>
  <si>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</si>
  <si>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</si>
  <si>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</si>
  <si>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</si>
  <si>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</si>
  <si>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</si>
  <si>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</si>
  <si>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</si>
  <si>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</si>
  <si>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</si>
  <si>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</si>
  <si>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</si>
  <si>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</si>
  <si>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</si>
  <si>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</si>
  <si>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</si>
  <si>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</si>
  <si>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</si>
  <si>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</si>
  <si>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</si>
  <si>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</si>
  <si>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</si>
  <si>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</si>
  <si>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</si>
  <si>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</si>
  <si>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</si>
  <si>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</si>
  <si>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</si>
  <si>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</si>
  <si>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</si>
  <si>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</si>
  <si>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</si>
  <si>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</si>
  <si>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</si>
  <si>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</si>
  <si>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</si>
  <si>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</si>
  <si>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</si>
  <si>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</si>
  <si>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</si>
  <si>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</si>
  <si>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</si>
  <si>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</si>
  <si>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</si>
  <si>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</si>
  <si>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</si>
  <si>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</si>
  <si>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</si>
  <si>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</si>
  <si>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</si>
  <si>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</si>
  <si>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</si>
  <si>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</si>
  <si>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</si>
  <si>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</si>
  <si>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</si>
  <si>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</si>
  <si>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</si>
  <si>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</si>
  <si>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</si>
  <si>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</si>
  <si>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</si>
  <si>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</si>
  <si>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</si>
  <si>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</si>
  <si>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</si>
  <si>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</si>
  <si>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</si>
  <si>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</si>
  <si>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</si>
  <si>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</si>
  <si>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</si>
  <si>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</si>
  <si>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</si>
  <si>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</si>
  <si>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</si>
  <si>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</si>
  <si>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</si>
  <si>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</si>
  <si>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</si>
  <si>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</si>
  <si>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</si>
  <si>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</si>
  <si>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</si>
  <si>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</si>
  <si>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</si>
  <si>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</si>
  <si>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</si>
  <si>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</si>
  <si>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</si>
  <si>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</si>
  <si>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</si>
  <si>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</si>
  <si>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</si>
  <si>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</si>
  <si>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</si>
  <si>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</si>
  <si>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</si>
  <si>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</si>
  <si>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</si>
  <si>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</si>
  <si>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</si>
  <si>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</si>
  <si>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</si>
  <si>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</si>
  <si>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</si>
  <si>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</si>
  <si>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</si>
  <si>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</si>
  <si>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</si>
  <si>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</si>
  <si>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</si>
  <si>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</si>
  <si>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</si>
  <si>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</si>
  <si>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</si>
  <si>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</si>
  <si>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</si>
  <si>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</si>
  <si>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</si>
  <si>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</si>
  <si>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</si>
  <si>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</si>
  <si>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</si>
  <si>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</si>
  <si>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</si>
  <si>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</si>
  <si>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</si>
  <si>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</si>
  <si>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</si>
  <si>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</si>
  <si>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</si>
  <si>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</si>
  <si>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</si>
  <si>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</si>
  <si>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</si>
  <si>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</si>
  <si>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</si>
  <si>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</si>
  <si>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</si>
  <si>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</si>
  <si>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</si>
  <si>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</si>
  <si>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</si>
  <si>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</si>
  <si>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</si>
  <si>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</si>
  <si>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</si>
  <si>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</si>
  <si>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</si>
  <si>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</si>
  <si>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</si>
  <si>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</si>
  <si>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</si>
  <si>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</si>
  <si>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</si>
  <si>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</si>
  <si>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</si>
  <si>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</si>
  <si>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</si>
  <si>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</si>
  <si>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</si>
  <si>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</si>
  <si>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</si>
  <si>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</si>
  <si>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</si>
  <si>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</si>
  <si>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</si>
  <si>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</si>
  <si>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</si>
  <si>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</si>
  <si>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</si>
  <si>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</si>
  <si>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</si>
  <si>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</si>
  <si>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</si>
  <si>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</si>
  <si>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</si>
  <si>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</si>
  <si>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</si>
  <si>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</si>
  <si>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</si>
  <si>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</si>
  <si>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</si>
  <si>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</si>
  <si>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</si>
  <si>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</si>
  <si>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</si>
  <si>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</si>
  <si>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</si>
  <si>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</si>
  <si>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</si>
  <si>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</si>
  <si>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</si>
  <si>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</si>
  <si>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</si>
  <si>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</si>
  <si>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</si>
  <si>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</si>
  <si>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</si>
  <si>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</si>
  <si>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</si>
  <si>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</si>
  <si>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</si>
  <si>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</si>
  <si>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</si>
  <si>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</si>
  <si>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</si>
  <si>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</si>
  <si>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</si>
  <si>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</si>
  <si>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</si>
  <si>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</si>
  <si>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</si>
  <si>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</si>
  <si>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</si>
  <si>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</si>
  <si>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</si>
  <si>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</si>
  <si>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</si>
  <si>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</si>
  <si>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</si>
  <si>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</si>
  <si>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</si>
  <si>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</si>
  <si>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</si>
  <si>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</si>
  <si>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</si>
  <si>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</si>
  <si>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</si>
  <si>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</si>
  <si>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</si>
  <si>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</si>
  <si>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</si>
  <si>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</si>
  <si>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</si>
  <si>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</si>
  <si>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</si>
  <si>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</si>
  <si>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</si>
  <si>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</si>
  <si>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</si>
  <si>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</si>
  <si>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</si>
  <si>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</si>
  <si>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</si>
  <si>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</si>
  <si>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</si>
  <si>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</si>
  <si>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</si>
  <si>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</si>
  <si>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</si>
  <si>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</si>
  <si>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</si>
  <si>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</si>
  <si>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</si>
  <si>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</si>
  <si>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</si>
  <si>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</si>
  <si>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</si>
  <si>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</si>
  <si>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</si>
  <si>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</si>
  <si>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</si>
  <si>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</si>
  <si>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</si>
  <si>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</si>
  <si>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</si>
  <si>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</si>
  <si>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</si>
  <si>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</si>
  <si>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</si>
  <si>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</si>
  <si>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</si>
  <si>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</si>
  <si>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</si>
  <si>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</si>
  <si>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</si>
  <si>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</si>
  <si>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</si>
  <si>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</si>
  <si>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</si>
  <si>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</si>
  <si>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</si>
  <si>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</si>
  <si>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</si>
  <si>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</si>
  <si>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</si>
  <si>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</si>
  <si>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</si>
  <si>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</si>
  <si>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</si>
  <si>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</si>
  <si>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</si>
  <si>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</si>
  <si>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</si>
  <si>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</si>
  <si>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</si>
  <si>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</si>
  <si>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</si>
  <si>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</si>
  <si>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</si>
  <si>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</si>
  <si>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</si>
  <si>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</si>
  <si>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</si>
  <si>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</si>
  <si>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</si>
  <si>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</si>
  <si>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</si>
  <si>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</si>
  <si>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</si>
  <si>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</si>
  <si>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</si>
  <si>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</si>
  <si>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</si>
  <si>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</si>
  <si>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</si>
  <si>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</si>
  <si>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</si>
  <si>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</si>
  <si>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</si>
  <si>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</si>
  <si>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</si>
  <si>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</si>
  <si>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</si>
  <si>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</si>
  <si>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</si>
  <si>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</si>
  <si>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</si>
  <si>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</si>
  <si>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</si>
  <si>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</si>
  <si>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</si>
  <si>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</si>
  <si>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</si>
  <si>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</si>
  <si>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</si>
  <si>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</si>
  <si>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</si>
  <si>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</si>
  <si>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</si>
  <si>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</si>
  <si>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</si>
  <si>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</si>
  <si>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</si>
  <si>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</si>
  <si>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</si>
  <si>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</si>
  <si>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</si>
  <si>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</si>
  <si>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</si>
  <si>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</si>
  <si>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</si>
  <si>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</si>
  <si>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</si>
  <si>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</si>
  <si>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</si>
  <si>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</si>
  <si>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</si>
  <si>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</si>
  <si>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</si>
  <si>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</si>
  <si>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</si>
  <si>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</si>
  <si>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</si>
  <si>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</si>
  <si>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</si>
  <si>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</si>
  <si>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</si>
  <si>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</si>
  <si>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</si>
  <si>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</si>
  <si>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</si>
  <si>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</si>
  <si>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</si>
  <si>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</si>
  <si>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</si>
  <si>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</si>
  <si>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</si>
  <si>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</si>
  <si>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</si>
  <si>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</si>
  <si>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</si>
  <si>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</si>
  <si>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</si>
  <si>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</si>
  <si>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</si>
  <si>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</si>
  <si>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</si>
  <si>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</si>
  <si>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</si>
  <si>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</si>
  <si>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</si>
  <si>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</si>
  <si>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</si>
  <si>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</si>
  <si>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</si>
  <si>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</si>
  <si>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</si>
  <si>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</si>
  <si>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</si>
  <si>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</si>
  <si>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</si>
  <si>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</si>
  <si>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</si>
  <si>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</si>
  <si>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</si>
  <si>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</si>
  <si>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</si>
  <si>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</si>
  <si>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</si>
  <si>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</si>
  <si>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</si>
  <si>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</si>
  <si>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</si>
  <si>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</si>
  <si>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</si>
  <si>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</si>
  <si>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</si>
  <si>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</si>
  <si>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</si>
  <si>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</si>
  <si>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</si>
  <si>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</si>
  <si>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</si>
  <si>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</si>
  <si>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</si>
  <si>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</si>
  <si>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</si>
  <si>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</si>
  <si>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</si>
  <si>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</si>
  <si>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</si>
  <si>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</si>
  <si>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</si>
  <si>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</si>
  <si>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</si>
  <si>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</si>
  <si>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</si>
  <si>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</si>
  <si>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</si>
  <si>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</si>
  <si>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</si>
  <si>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</si>
  <si>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</si>
  <si>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</si>
  <si>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</si>
  <si>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</si>
  <si>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</si>
  <si>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</si>
  <si>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</si>
  <si>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</si>
  <si>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</si>
  <si>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</si>
  <si>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</si>
  <si>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</si>
  <si>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</si>
  <si>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</si>
  <si>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</si>
  <si>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</si>
  <si>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</si>
  <si>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</si>
  <si>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</si>
  <si>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</si>
  <si>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</si>
  <si>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</si>
  <si>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</si>
  <si>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</si>
  <si>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</si>
  <si>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</si>
  <si>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</si>
  <si>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</si>
  <si>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</si>
  <si>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</si>
  <si>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</si>
  <si>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</si>
  <si>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</si>
  <si>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</si>
  <si>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</si>
  <si>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</si>
  <si>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</si>
  <si>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</si>
  <si>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</si>
  <si>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</si>
  <si>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</si>
  <si>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</si>
  <si>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</si>
  <si>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</si>
  <si>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</si>
  <si>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</si>
  <si>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</si>
  <si>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</si>
  <si>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</si>
  <si>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</si>
  <si>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</si>
  <si>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</si>
  <si>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</si>
  <si>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</si>
  <si>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</si>
  <si>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</si>
  <si>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</si>
  <si>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</si>
  <si>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</si>
  <si>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</si>
  <si>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</si>
  <si>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</si>
  <si>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</si>
  <si>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</si>
  <si>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</si>
  <si>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</si>
  <si>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</si>
  <si>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</si>
  <si>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</si>
  <si>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</si>
  <si>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</si>
  <si>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</si>
  <si>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</si>
  <si>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</si>
  <si>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</si>
  <si>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</si>
  <si>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</si>
  <si>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</si>
  <si>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</si>
  <si>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</si>
  <si>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</si>
  <si>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</si>
  <si>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</si>
  <si>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</si>
  <si>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</si>
  <si>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</si>
  <si>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</si>
  <si>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</si>
  <si>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</si>
  <si>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</si>
  <si>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</si>
  <si>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</si>
  <si>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</si>
  <si>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</si>
  <si>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</si>
  <si>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</si>
  <si>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</si>
  <si>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</si>
  <si>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</si>
  <si>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</si>
  <si>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</si>
  <si>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</si>
  <si>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</si>
  <si>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</si>
  <si>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</si>
  <si>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</si>
  <si>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</si>
  <si>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</si>
  <si>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</si>
  <si>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</si>
  <si>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</si>
  <si>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</si>
  <si>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</si>
  <si>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</si>
  <si>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</si>
  <si>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</si>
  <si>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</si>
  <si>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</si>
  <si>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</si>
  <si>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</si>
  <si>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</si>
  <si>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</si>
  <si>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</si>
  <si>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</si>
  <si>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</si>
  <si>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</si>
  <si>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</si>
  <si>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</si>
  <si>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</si>
  <si>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</si>
  <si>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</si>
  <si>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</si>
  <si>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</si>
  <si>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</si>
  <si>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</si>
  <si>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</si>
  <si>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</si>
  <si>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</si>
  <si>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</si>
  <si>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</si>
  <si>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</si>
  <si>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</si>
  <si>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</si>
  <si>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</si>
  <si>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</si>
  <si>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</si>
  <si>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</si>
  <si>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</si>
  <si>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</si>
  <si>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</si>
  <si>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</si>
  <si>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</si>
  <si>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</si>
  <si>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</si>
  <si>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</si>
  <si>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</si>
  <si>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</si>
  <si>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</si>
  <si>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</si>
  <si>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</si>
  <si>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</si>
  <si>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</si>
  <si>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</si>
  <si>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</si>
  <si>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</si>
  <si>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</si>
  <si>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</si>
  <si>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</si>
  <si>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</si>
  <si>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</si>
  <si>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</si>
  <si>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</si>
  <si>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</si>
  <si>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</si>
  <si>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</si>
  <si>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</si>
  <si>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</si>
  <si>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</si>
  <si>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</si>
  <si>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</si>
  <si>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</si>
  <si>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</si>
  <si>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</si>
  <si>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</si>
  <si>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</si>
  <si>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</si>
  <si>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</si>
  <si>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</si>
  <si>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</si>
  <si>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</si>
  <si>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</si>
  <si>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</si>
  <si>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</si>
  <si>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</si>
  <si>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</si>
  <si>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</si>
  <si>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</si>
  <si>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</si>
  <si>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</si>
  <si>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</si>
  <si>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</si>
  <si>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</si>
  <si>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</si>
  <si>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</si>
  <si>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</si>
  <si>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</si>
  <si>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</si>
  <si>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</si>
  <si>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</si>
  <si>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</si>
  <si>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</si>
  <si>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</si>
  <si>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</si>
  <si>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</si>
  <si>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</si>
  <si>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</si>
  <si>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</si>
  <si>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</si>
  <si>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</si>
  <si>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</si>
  <si>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</si>
  <si>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</si>
  <si>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</si>
  <si>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</si>
  <si>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</si>
  <si>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</si>
  <si>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</si>
  <si>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</si>
  <si>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</si>
  <si>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</si>
  <si>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</si>
  <si>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</si>
  <si>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</si>
  <si>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</si>
  <si>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</si>
  <si>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</si>
  <si>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</si>
  <si>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</si>
  <si>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</si>
  <si>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</si>
  <si>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</si>
  <si>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</si>
  <si>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</si>
  <si>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</si>
  <si>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</si>
  <si>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</si>
  <si>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</si>
  <si>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</si>
  <si>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</si>
  <si>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</si>
  <si>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</si>
  <si>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</si>
  <si>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</si>
  <si>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</si>
  <si>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</si>
  <si>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</si>
  <si>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</si>
  <si>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</si>
  <si>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</si>
  <si>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</si>
  <si>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</si>
  <si>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</si>
  <si>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</si>
  <si>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</si>
  <si>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</si>
  <si>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</si>
  <si>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</si>
  <si>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</si>
  <si>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</si>
  <si>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</si>
  <si>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</si>
  <si>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</si>
  <si>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</si>
  <si>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</si>
  <si>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</si>
  <si>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</si>
  <si>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</si>
  <si>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</si>
  <si>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</si>
  <si>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</si>
  <si>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</si>
  <si>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</si>
  <si>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</si>
  <si>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</si>
  <si>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</si>
  <si>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</si>
  <si>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</si>
  <si>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</si>
  <si>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</si>
  <si>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</si>
  <si>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</si>
  <si>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</si>
  <si>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</si>
  <si>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</si>
  <si>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</si>
  <si>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</si>
  <si>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</si>
  <si>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</si>
  <si>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</si>
  <si>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</si>
  <si>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</si>
  <si>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</si>
  <si>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</si>
  <si>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</si>
  <si>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</si>
  <si>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</si>
  <si>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</si>
  <si>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</si>
  <si>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</si>
  <si>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</si>
  <si>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</si>
  <si>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</si>
  <si>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</si>
  <si>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</si>
  <si>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</si>
  <si>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</si>
  <si>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</si>
  <si>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</si>
  <si>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</si>
  <si>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</si>
  <si>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</si>
  <si>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</si>
  <si>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</si>
  <si>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</si>
  <si>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</si>
  <si>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</si>
  <si>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</si>
  <si>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</si>
  <si>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</si>
  <si>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</si>
  <si>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</si>
  <si>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</si>
  <si>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</si>
  <si>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</si>
  <si>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</si>
  <si>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</si>
  <si>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</si>
  <si>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</si>
  <si>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</si>
  <si>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</si>
  <si>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</si>
  <si>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</si>
  <si>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</si>
  <si>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</si>
  <si>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</si>
  <si>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</si>
  <si>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</si>
  <si>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</si>
  <si>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</si>
  <si>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</si>
  <si>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</si>
  <si>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</si>
  <si>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</si>
  <si>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</si>
  <si>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</si>
  <si>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</si>
  <si>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</si>
  <si>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</si>
  <si>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</si>
  <si>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</si>
  <si>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</si>
  <si>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</si>
  <si>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</si>
  <si>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</si>
  <si>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</si>
  <si>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</si>
  <si>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</si>
  <si>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</si>
  <si>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</si>
  <si>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</si>
  <si>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</si>
  <si>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</si>
  <si>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</si>
  <si>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</si>
  <si>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</si>
  <si>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</si>
  <si>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</si>
  <si>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</si>
  <si>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</si>
  <si>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</si>
  <si>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</si>
  <si>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</si>
  <si>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</si>
  <si>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</si>
  <si>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</si>
  <si>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</si>
  <si>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</si>
  <si>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</si>
  <si>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</si>
  <si>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</si>
  <si>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</si>
  <si>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</si>
  <si>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</si>
  <si>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</si>
  <si>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</si>
  <si>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</si>
  <si>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</si>
  <si>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</si>
  <si>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</si>
  <si>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</si>
  <si>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</si>
  <si>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</si>
  <si>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</si>
  <si>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</si>
  <si>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</si>
  <si>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</si>
  <si>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</si>
  <si>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</si>
  <si>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</si>
  <si>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</si>
  <si>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</si>
  <si>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</si>
  <si>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</si>
  <si>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</si>
  <si>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</si>
  <si>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</si>
  <si>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</si>
  <si>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</si>
  <si>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</si>
  <si>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</si>
  <si>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</si>
  <si>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</si>
  <si>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</si>
  <si>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</si>
  <si>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</si>
  <si>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</si>
  <si>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</si>
  <si>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</si>
  <si>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</si>
  <si>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</si>
  <si>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</si>
  <si>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</si>
  <si>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</si>
  <si>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</si>
  <si>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</si>
  <si>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</si>
  <si>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</si>
  <si>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</si>
  <si>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</si>
  <si>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</si>
  <si>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</si>
  <si>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</si>
  <si>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</si>
  <si>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</si>
  <si>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</si>
  <si>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</si>
  <si>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</si>
  <si>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</si>
  <si>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</si>
  <si>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</si>
  <si>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</si>
  <si>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</si>
  <si>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</si>
  <si>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</si>
  <si>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</si>
  <si>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</si>
  <si>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</si>
  <si>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</si>
  <si>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</si>
  <si>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</si>
  <si>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</si>
  <si>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</si>
  <si>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</si>
  <si>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</si>
  <si>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</si>
  <si>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</si>
  <si>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</si>
  <si>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</si>
  <si>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</si>
  <si>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</si>
  <si>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</si>
  <si>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</si>
  <si>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</si>
  <si>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</si>
  <si>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</si>
  <si>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</si>
  <si>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</si>
  <si>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</si>
  <si>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</si>
  <si>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</si>
  <si>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</si>
  <si>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</si>
  <si>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</si>
  <si>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</si>
  <si>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</si>
  <si>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</si>
  <si>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</si>
  <si>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</si>
  <si>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</si>
  <si>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</si>
  <si>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</si>
  <si>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</si>
  <si>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</si>
  <si>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</si>
  <si>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</si>
  <si>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</si>
  <si>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</si>
  <si>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</si>
  <si>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</si>
  <si>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</si>
  <si>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</si>
  <si>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</si>
  <si>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</si>
  <si>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</si>
  <si>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</si>
  <si>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</si>
  <si>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</si>
  <si>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</si>
  <si>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</si>
  <si>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</si>
  <si>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</si>
  <si>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</si>
  <si>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</si>
  <si>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</si>
  <si>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</si>
  <si>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</si>
  <si>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</si>
  <si>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</si>
  <si>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</si>
  <si>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</si>
  <si>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</si>
  <si>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</si>
  <si>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</si>
  <si>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</si>
  <si>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</si>
  <si>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</si>
  <si>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</si>
  <si>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</si>
  <si>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</si>
  <si>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</si>
  <si>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</si>
  <si>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</si>
  <si>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</si>
  <si>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</si>
  <si>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</si>
  <si>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</si>
  <si>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</si>
  <si>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</si>
  <si>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</si>
  <si>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</si>
  <si>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</si>
  <si>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</si>
  <si>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</si>
  <si>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</si>
  <si>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</si>
  <si>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</si>
  <si>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</si>
  <si>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</si>
  <si>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</si>
  <si>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</si>
  <si>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</si>
  <si>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</si>
  <si>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</si>
  <si>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</si>
  <si>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</si>
  <si>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</si>
  <si>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</si>
  <si>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</si>
  <si>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</si>
  <si>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</si>
  <si>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</si>
  <si>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</si>
  <si>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</si>
  <si>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</si>
  <si>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</si>
  <si>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</si>
  <si>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</si>
  <si>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</si>
  <si>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</si>
  <si>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</si>
  <si>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</si>
  <si>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</si>
  <si>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</si>
  <si>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</si>
  <si>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</si>
  <si>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</si>
  <si>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</si>
  <si>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</si>
  <si>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</si>
  <si>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</si>
  <si>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</si>
  <si>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</si>
  <si>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</si>
  <si>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</si>
  <si>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</si>
  <si>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</si>
  <si>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</si>
  <si>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</si>
  <si>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</si>
  <si>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</si>
  <si>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</si>
  <si>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</si>
  <si>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</si>
  <si>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</si>
  <si>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</si>
  <si>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</si>
  <si>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</si>
  <si>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</si>
  <si>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</si>
  <si>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</si>
  <si>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</si>
  <si>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</si>
  <si>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</si>
  <si>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</si>
  <si>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</si>
  <si>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</si>
  <si>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</si>
  <si>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</si>
  <si>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</si>
  <si>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</si>
  <si>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</si>
  <si>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</si>
  <si>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</si>
  <si>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</si>
  <si>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</si>
  <si>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</si>
  <si>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</si>
  <si>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</si>
  <si>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</si>
  <si>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</si>
  <si>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</si>
  <si>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</si>
  <si>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</si>
  <si>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</si>
  <si>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</si>
  <si>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</si>
  <si>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</si>
  <si>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</si>
  <si>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</si>
  <si>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</si>
  <si>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</si>
  <si>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</si>
  <si>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</si>
  <si>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</si>
  <si>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</si>
  <si>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</si>
  <si>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</si>
  <si>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</si>
  <si>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</si>
  <si>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</si>
  <si>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</si>
  <si>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</si>
  <si>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</si>
  <si>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</si>
  <si>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</si>
  <si>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</si>
  <si>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</si>
  <si>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</si>
  <si>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</si>
  <si>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</si>
  <si>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</si>
  <si>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</si>
  <si>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</si>
  <si>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</si>
  <si>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</si>
  <si>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</si>
  <si>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</si>
  <si>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</si>
  <si>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</si>
  <si>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</si>
  <si>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</si>
  <si>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</si>
  <si>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</si>
  <si>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</si>
  <si>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</si>
  <si>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</si>
  <si>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</si>
  <si>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</si>
  <si>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</si>
  <si>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</si>
  <si>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</si>
  <si>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</si>
  <si>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</si>
  <si>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</si>
  <si>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</si>
  <si>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</si>
  <si>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</si>
  <si>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</si>
  <si>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</si>
  <si>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</si>
  <si>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</si>
  <si>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</si>
  <si>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</si>
  <si>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</si>
  <si>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</si>
  <si>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</si>
  <si>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</si>
  <si>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</si>
  <si>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</si>
  <si>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</si>
  <si>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</si>
  <si>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</si>
  <si>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</si>
  <si>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</si>
  <si>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</si>
  <si>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</si>
  <si>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</si>
  <si>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</si>
  <si>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</si>
  <si>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</si>
  <si>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</si>
  <si>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</si>
  <si>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</si>
  <si>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</si>
  <si>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</si>
  <si>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</si>
  <si>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</si>
  <si>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</si>
  <si>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</si>
  <si>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</si>
  <si>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</si>
  <si>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</si>
  <si>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</si>
  <si>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</si>
  <si>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</si>
  <si>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</si>
  <si>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</si>
  <si>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</si>
  <si>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</si>
  <si>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</si>
  <si>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</si>
  <si>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</si>
  <si>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</si>
  <si>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</si>
  <si>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</si>
  <si>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</si>
  <si>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</si>
  <si>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</si>
  <si>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</si>
  <si>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</si>
  <si>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</si>
  <si>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</si>
  <si>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</si>
  <si>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</si>
  <si>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</si>
  <si>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</si>
  <si>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</si>
  <si>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</si>
  <si>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</si>
  <si>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</si>
  <si>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</si>
  <si>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</si>
  <si>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</si>
  <si>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</si>
  <si>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</si>
  <si>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</si>
  <si>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</si>
  <si>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</si>
  <si>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</si>
  <si>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</si>
  <si>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</si>
  <si>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</si>
  <si>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</si>
  <si>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</si>
  <si>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</si>
  <si>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</si>
  <si>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</si>
  <si>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</si>
  <si>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</si>
  <si>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</si>
  <si>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</si>
  <si>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</si>
  <si>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</si>
  <si>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</si>
  <si>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</si>
  <si>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</si>
  <si>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</si>
  <si>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</si>
  <si>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</si>
  <si>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</si>
  <si>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</si>
  <si>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</si>
  <si>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</si>
  <si>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</si>
  <si>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</si>
  <si>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</si>
  <si>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</si>
  <si>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</si>
  <si>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</si>
  <si>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</si>
  <si>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</si>
  <si>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</si>
  <si>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</si>
  <si>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</si>
  <si>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</si>
  <si>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</si>
  <si>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</si>
  <si>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</si>
  <si>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</si>
  <si>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</si>
  <si>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</si>
  <si>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</si>
  <si>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</si>
  <si>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</si>
  <si>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</si>
  <si>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</si>
  <si>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</si>
  <si>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</si>
  <si>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</si>
  <si>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</si>
  <si>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</si>
  <si>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</si>
  <si>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</si>
  <si>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</si>
  <si>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</si>
  <si>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</si>
  <si>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</si>
  <si>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</si>
  <si>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</si>
  <si>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</si>
  <si>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</si>
  <si>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</si>
  <si>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</si>
  <si>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</si>
  <si>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</si>
  <si>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</si>
  <si>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</si>
  <si>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</si>
  <si>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</si>
  <si>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</si>
  <si>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</si>
  <si>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</si>
  <si>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</si>
  <si>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</si>
  <si>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</si>
  <si>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</si>
  <si>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</si>
  <si>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</si>
  <si>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</si>
  <si>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</si>
  <si>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</si>
  <si>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</si>
  <si>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</si>
  <si>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</si>
  <si>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</si>
  <si>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</si>
  <si>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</si>
  <si>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</si>
  <si>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</si>
  <si>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</si>
  <si>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</si>
  <si>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</si>
  <si>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</si>
  <si>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</si>
  <si>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</si>
  <si>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</si>
  <si>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</si>
  <si>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</si>
  <si>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</si>
  <si>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</si>
  <si>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</si>
  <si>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</si>
  <si>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</si>
  <si>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</si>
  <si>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</si>
  <si>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</si>
  <si>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</si>
  <si>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</si>
  <si>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</si>
  <si>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</si>
  <si>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</si>
  <si>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</si>
  <si>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</si>
  <si>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</si>
  <si>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</si>
  <si>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</si>
  <si>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</si>
  <si>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</si>
  <si>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</si>
  <si>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</si>
  <si>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</si>
  <si>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</si>
  <si>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</si>
  <si>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</si>
  <si>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</si>
  <si>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</si>
  <si>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</si>
  <si>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</si>
  <si>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</si>
  <si>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</si>
  <si>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</si>
  <si>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</si>
  <si>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</si>
  <si>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</si>
  <si>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</si>
  <si>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</si>
  <si>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</si>
  <si>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</si>
  <si>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</si>
  <si>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</si>
  <si>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</si>
  <si>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</si>
  <si>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</si>
  <si>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</si>
  <si>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</si>
  <si>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</si>
  <si>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</si>
  <si>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</si>
  <si>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</si>
  <si>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</si>
  <si>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</si>
  <si>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</si>
  <si>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</si>
  <si>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</si>
  <si>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</si>
  <si>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</si>
  <si>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</si>
  <si>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</si>
  <si>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</si>
  <si>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</si>
  <si>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</si>
  <si>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</si>
  <si>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</si>
  <si>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</si>
  <si>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</si>
  <si>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</si>
  <si>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</si>
  <si>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</si>
  <si>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</si>
  <si>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</si>
  <si>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</si>
  <si>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</si>
  <si>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</si>
  <si>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</si>
  <si>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</si>
  <si>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</si>
  <si>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</si>
  <si>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</si>
  <si>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</si>
  <si>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</si>
  <si>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</si>
  <si>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</si>
  <si>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</si>
  <si>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</si>
  <si>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</si>
  <si>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</si>
  <si>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</si>
  <si>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</si>
  <si>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</si>
  <si>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</si>
  <si>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</si>
  <si>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</si>
  <si>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</si>
  <si>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</si>
  <si>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</si>
  <si>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</si>
  <si>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</si>
  <si>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</si>
  <si>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</si>
  <si>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</si>
  <si>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</si>
  <si>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</si>
  <si>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</si>
  <si>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</si>
  <si>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</si>
  <si>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</si>
  <si>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</si>
  <si>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</si>
  <si>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</si>
  <si>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</si>
  <si>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</si>
  <si>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</si>
  <si>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</si>
  <si>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</si>
  <si>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</si>
  <si>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</si>
  <si>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</si>
  <si>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</si>
  <si>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</si>
  <si>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</si>
  <si>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</si>
  <si>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</si>
  <si>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</si>
  <si>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</si>
  <si>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</si>
  <si>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</si>
  <si>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</si>
  <si>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</si>
  <si>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</si>
  <si>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</si>
  <si>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</si>
  <si>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</si>
  <si>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</si>
  <si>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</si>
  <si>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</si>
  <si>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</si>
  <si>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</si>
  <si>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</si>
  <si>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</si>
  <si>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</si>
  <si>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</si>
  <si>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</si>
  <si>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</si>
  <si>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</si>
  <si>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</si>
  <si>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</si>
  <si>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</si>
  <si>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</si>
  <si>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</si>
  <si>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</si>
  <si>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</si>
  <si>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</si>
  <si>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</si>
  <si>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</si>
  <si>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</si>
  <si>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</si>
  <si>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</si>
  <si>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</si>
  <si>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</si>
  <si>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</si>
  <si>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</si>
  <si>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</si>
  <si>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</si>
  <si>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</si>
  <si>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</si>
  <si>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</si>
  <si>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</si>
  <si>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</si>
  <si>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</si>
  <si>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</si>
  <si>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</si>
  <si>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</si>
  <si>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</si>
  <si>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</si>
  <si>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</si>
  <si>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</si>
  <si>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</si>
  <si>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</si>
  <si>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</si>
  <si>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</si>
  <si>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</si>
  <si>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</si>
  <si>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</si>
  <si>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</si>
  <si>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</si>
  <si>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</si>
  <si>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</si>
  <si>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</si>
  <si>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</si>
  <si>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</si>
  <si>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</si>
  <si>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</si>
  <si>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</si>
  <si>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</si>
  <si>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</si>
  <si>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</si>
  <si>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</si>
  <si>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</si>
  <si>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</si>
  <si>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</si>
  <si>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</si>
  <si>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</si>
  <si>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</si>
  <si>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</si>
  <si>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</si>
  <si>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</si>
  <si>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</si>
  <si>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</si>
  <si>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</si>
  <si>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</si>
  <si>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</si>
  <si>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</si>
  <si>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</si>
  <si>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</si>
  <si>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</si>
  <si>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</si>
  <si>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</si>
  <si>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</si>
  <si>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</si>
  <si>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</si>
  <si>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</si>
  <si>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</si>
  <si>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</si>
  <si>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</si>
  <si>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</si>
  <si>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</si>
  <si>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</si>
  <si>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</si>
  <si>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</si>
  <si>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</si>
  <si>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</si>
  <si>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</si>
  <si>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</si>
  <si>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</si>
  <si>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</si>
  <si>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</si>
  <si>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</si>
  <si>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</si>
  <si>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</si>
  <si>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</si>
  <si>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</si>
  <si>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</si>
  <si>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</si>
  <si>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</si>
  <si>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</si>
  <si>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</si>
  <si>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</si>
  <si>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</si>
  <si>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</si>
  <si>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</si>
  <si>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</si>
  <si>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</si>
  <si>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</si>
  <si>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</si>
  <si>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</si>
  <si>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</si>
  <si>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</si>
  <si>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</si>
  <si>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</si>
  <si>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</si>
  <si>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</si>
  <si>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</si>
  <si>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</si>
  <si>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</si>
  <si>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</si>
  <si>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</si>
  <si>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</si>
  <si>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</si>
  <si>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</si>
  <si>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</si>
  <si>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</si>
  <si>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</si>
  <si>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</si>
  <si>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</si>
  <si>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</si>
  <si>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</si>
  <si>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</si>
  <si>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</si>
  <si>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</si>
  <si>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</si>
  <si>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</si>
  <si>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</si>
  <si>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</si>
  <si>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</si>
  <si>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</si>
  <si>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</si>
  <si>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</si>
  <si>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</si>
  <si>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</si>
  <si>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</si>
  <si>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</si>
  <si>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</si>
  <si>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</si>
  <si>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</si>
  <si>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</si>
  <si>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</si>
  <si>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</si>
  <si>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</si>
  <si>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</si>
  <si>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</si>
  <si>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</si>
  <si>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</si>
  <si>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</si>
  <si>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</si>
  <si>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</si>
  <si>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</si>
  <si>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</si>
  <si>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</si>
  <si>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</si>
  <si>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</si>
  <si>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</si>
  <si>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</si>
  <si>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</si>
  <si>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</si>
  <si>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</si>
  <si>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</si>
  <si>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</si>
  <si>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</si>
  <si>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</si>
  <si>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</si>
  <si>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</si>
  <si>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</si>
  <si>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</si>
  <si>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</si>
  <si>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</si>
  <si>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</si>
  <si>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</si>
  <si>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</si>
  <si>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</si>
  <si>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</si>
  <si>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</si>
  <si>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</si>
  <si>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</si>
  <si>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</si>
  <si>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</si>
  <si>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</si>
  <si>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</si>
  <si>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</si>
  <si>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</si>
  <si>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</si>
  <si>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</si>
  <si>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</si>
  <si>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</si>
  <si>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</si>
  <si>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</si>
  <si>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</si>
  <si>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</si>
  <si>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</si>
  <si>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</si>
  <si>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</si>
  <si>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</si>
  <si>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</si>
  <si>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</si>
  <si>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</si>
  <si>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</si>
  <si>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</si>
  <si>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</si>
  <si>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</si>
  <si>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</si>
  <si>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</si>
  <si>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</si>
  <si>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</si>
  <si>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</si>
  <si>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</si>
  <si>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</si>
  <si>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</si>
  <si>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</si>
  <si>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</si>
  <si>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</si>
  <si>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</si>
  <si>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</si>
  <si>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</si>
  <si>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</si>
  <si>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</si>
  <si>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</si>
  <si>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</si>
  <si>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</si>
  <si>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</si>
  <si>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</si>
  <si>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</si>
  <si>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</si>
  <si>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</si>
  <si>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</si>
  <si>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</si>
  <si>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</si>
  <si>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</si>
  <si>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</si>
  <si>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</si>
  <si>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</si>
  <si>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</si>
  <si>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</si>
  <si>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</si>
  <si>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</si>
  <si>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</si>
  <si>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</si>
  <si>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</si>
  <si>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</si>
  <si>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</si>
  <si>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</si>
  <si>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</si>
  <si>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</si>
  <si>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</si>
  <si>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</si>
  <si>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</si>
  <si>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</si>
  <si>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</si>
  <si>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</si>
  <si>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</si>
  <si>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</si>
  <si>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</si>
  <si>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</si>
  <si>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</si>
  <si>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</si>
  <si>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</si>
  <si>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</si>
  <si>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</si>
  <si>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</si>
  <si>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</si>
  <si>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</si>
  <si>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</si>
  <si>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</si>
  <si>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</si>
  <si>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</si>
  <si>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</si>
  <si>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</si>
  <si>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</si>
  <si>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</si>
  <si>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</si>
  <si>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</si>
  <si>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</si>
  <si>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</si>
  <si>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</si>
  <si>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</si>
  <si>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</si>
  <si>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</si>
  <si>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</si>
  <si>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</si>
  <si>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</si>
  <si>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</si>
  <si>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</si>
  <si>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</si>
  <si>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</si>
  <si>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</si>
  <si>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</si>
  <si>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</si>
  <si>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</si>
  <si>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</si>
  <si>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</si>
  <si>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</si>
  <si>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</si>
  <si>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</si>
  <si>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</si>
  <si>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</si>
  <si>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</si>
  <si>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</si>
  <si>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</si>
  <si>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</si>
  <si>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</si>
  <si>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</si>
  <si>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</si>
  <si>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</si>
  <si>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</si>
  <si>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</si>
  <si>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</si>
  <si>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</si>
  <si>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</si>
  <si>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</si>
  <si>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</si>
  <si>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</si>
  <si>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</si>
  <si>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</si>
  <si>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</si>
  <si>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</si>
  <si>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</si>
  <si>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</si>
  <si>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</si>
  <si>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</si>
  <si>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</si>
  <si>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</si>
  <si>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</si>
  <si>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</si>
  <si>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</si>
  <si>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</si>
  <si>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</si>
  <si>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</si>
  <si>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</si>
  <si>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</si>
  <si>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</si>
  <si>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</si>
  <si>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</si>
  <si>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</si>
  <si>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</si>
  <si>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</si>
  <si>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</si>
  <si>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</si>
  <si>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</si>
  <si>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</si>
  <si>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</si>
  <si>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</si>
  <si>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</si>
  <si>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</si>
  <si>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</si>
  <si>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</si>
  <si>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</si>
  <si>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</si>
  <si>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</si>
  <si>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</si>
  <si>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</si>
  <si>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</si>
  <si>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</si>
  <si>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</si>
  <si>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</si>
  <si>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</si>
  <si>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</si>
  <si>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</si>
  <si>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</si>
  <si>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</si>
  <si>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</si>
  <si>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</si>
  <si>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</si>
  <si>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</si>
  <si>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</si>
  <si>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</si>
  <si>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</si>
  <si>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</si>
  <si>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</si>
  <si>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</si>
  <si>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</si>
  <si>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</si>
  <si>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</si>
  <si>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</si>
  <si>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</si>
  <si>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</si>
  <si>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</si>
  <si>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</si>
  <si>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</si>
  <si>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</si>
  <si>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</si>
  <si>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</si>
  <si>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</si>
  <si>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</si>
  <si>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</si>
  <si>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</si>
  <si>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</si>
  <si>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</si>
  <si>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</si>
  <si>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</si>
  <si>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</si>
  <si>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</si>
  <si>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</si>
  <si>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</si>
  <si>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</si>
  <si>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</si>
  <si>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</si>
  <si>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</si>
  <si>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</si>
  <si>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</si>
  <si>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</si>
  <si>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</si>
  <si>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</si>
  <si>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</si>
  <si>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</si>
  <si>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</si>
  <si>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</si>
  <si>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</si>
  <si>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</si>
  <si>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</si>
  <si>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</si>
  <si>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</si>
  <si>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</si>
  <si>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</si>
  <si>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</si>
  <si>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</si>
  <si>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</si>
  <si>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</si>
  <si>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</si>
  <si>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</si>
  <si>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</si>
  <si>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</si>
  <si>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</si>
  <si>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</si>
  <si>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</si>
  <si>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</si>
  <si>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</si>
  <si>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</si>
  <si>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</si>
  <si>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</si>
  <si>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</si>
  <si>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</si>
  <si>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</si>
  <si>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</si>
  <si>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</si>
  <si>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</si>
  <si>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</si>
  <si>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</si>
  <si>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</si>
  <si>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</si>
  <si>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</si>
  <si>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</si>
  <si>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</si>
  <si>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</si>
  <si>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</si>
  <si>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</si>
  <si>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</si>
  <si>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</si>
  <si>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</si>
  <si>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</si>
  <si>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</si>
  <si>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</si>
  <si>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</si>
  <si>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</si>
  <si>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</si>
  <si>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</si>
  <si>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</si>
  <si>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</si>
  <si>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</si>
  <si>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</si>
  <si>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</si>
  <si>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</si>
  <si>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</si>
  <si>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</si>
  <si>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</si>
  <si>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</si>
  <si>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</si>
  <si>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</si>
  <si>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</si>
  <si>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</si>
  <si>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</si>
  <si>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</si>
  <si>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</si>
  <si>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</si>
  <si>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</si>
  <si>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</si>
  <si>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</si>
  <si>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</si>
  <si>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</si>
  <si>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</si>
  <si>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</si>
  <si>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</si>
  <si>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</si>
  <si>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</si>
  <si>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</si>
  <si>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</si>
  <si>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</si>
  <si>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</si>
  <si>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</si>
  <si>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</si>
  <si>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</si>
  <si>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</si>
  <si>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</si>
  <si>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</si>
  <si>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</si>
  <si>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</si>
  <si>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</si>
  <si>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</si>
  <si>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</si>
  <si>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</si>
  <si>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</si>
  <si>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</si>
  <si>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</si>
  <si>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</si>
  <si>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</si>
  <si>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</si>
  <si>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</si>
  <si>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</si>
  <si>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</si>
  <si>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</si>
  <si>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</si>
  <si>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</si>
  <si>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</si>
  <si>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</si>
  <si>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</si>
  <si>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</si>
  <si>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</si>
  <si>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</si>
  <si>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</si>
  <si>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</si>
  <si>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</si>
  <si>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</si>
  <si>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</si>
  <si>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</si>
  <si>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</si>
  <si>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</si>
  <si>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</si>
  <si>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</si>
  <si>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</si>
  <si>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</si>
  <si>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</si>
  <si>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</si>
  <si>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</si>
  <si>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</si>
  <si>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</si>
  <si>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</si>
  <si>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</si>
  <si>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</si>
  <si>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</si>
  <si>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</si>
  <si>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</si>
  <si>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</si>
  <si>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</si>
  <si>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</si>
  <si>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</si>
  <si>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</si>
  <si>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</si>
  <si>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</si>
  <si>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</si>
  <si>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</si>
  <si>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</si>
  <si>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</si>
  <si>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</si>
  <si>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</si>
  <si>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</si>
  <si>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</si>
  <si>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</si>
  <si>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</si>
  <si>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</si>
  <si>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</si>
  <si>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</si>
  <si>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</si>
  <si>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</si>
  <si>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</si>
  <si>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</si>
  <si>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</si>
  <si>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</si>
  <si>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</si>
  <si>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</si>
  <si>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</si>
  <si>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</si>
  <si>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</si>
  <si>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</si>
  <si>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</si>
  <si>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</si>
  <si>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</si>
  <si>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</si>
  <si>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</si>
  <si>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</si>
  <si>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</si>
  <si>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</si>
  <si>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</si>
  <si>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</si>
  <si>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</si>
  <si>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</si>
  <si>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</si>
  <si>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</si>
  <si>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</si>
  <si>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</si>
  <si>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</si>
  <si>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</si>
  <si>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</si>
  <si>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</si>
  <si>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</si>
  <si>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</si>
  <si>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</si>
  <si>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</si>
  <si>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</si>
  <si>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</si>
  <si>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</si>
  <si>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</si>
  <si>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</si>
  <si>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</si>
  <si>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</si>
  <si>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</si>
  <si>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</si>
  <si>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</si>
  <si>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</si>
  <si>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</si>
  <si>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</si>
  <si>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</si>
  <si>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</si>
  <si>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</si>
  <si>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</si>
  <si>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</si>
  <si>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</si>
  <si>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</si>
  <si>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</si>
  <si>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</si>
  <si>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</si>
  <si>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</si>
  <si>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</si>
  <si>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</si>
  <si>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</si>
  <si>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</si>
  <si>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</si>
  <si>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</si>
  <si>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</si>
  <si>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</si>
  <si>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</si>
  <si>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</si>
  <si>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</si>
  <si>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</si>
  <si>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</si>
  <si>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</si>
  <si>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</si>
  <si>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</si>
  <si>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</si>
  <si>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</si>
  <si>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</si>
  <si>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</si>
  <si>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</si>
  <si>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</si>
  <si>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</si>
  <si>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</si>
  <si>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</si>
  <si>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</si>
  <si>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</si>
  <si>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</si>
  <si>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</si>
  <si>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</si>
  <si>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</si>
  <si>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</si>
  <si>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</si>
  <si>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</si>
  <si>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</si>
  <si>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</si>
  <si>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</si>
  <si>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</si>
  <si>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</si>
  <si>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</si>
  <si>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</si>
  <si>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</si>
  <si>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</si>
  <si>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</si>
  <si>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</si>
  <si>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</si>
  <si>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</si>
  <si>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</si>
  <si>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</si>
  <si>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</si>
  <si>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</si>
  <si>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</si>
  <si>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</si>
  <si>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</si>
  <si>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</si>
  <si>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</si>
  <si>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</si>
  <si>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</si>
  <si>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</si>
  <si>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</si>
  <si>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</si>
  <si>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</si>
  <si>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</si>
  <si>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</si>
  <si>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</si>
  <si>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</si>
  <si>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</si>
  <si>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</si>
  <si>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</si>
  <si>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</si>
  <si>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</si>
  <si>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</si>
  <si>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</si>
  <si>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</si>
  <si>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</si>
  <si>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</si>
  <si>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</si>
  <si>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</si>
  <si>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</si>
  <si>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</si>
  <si>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</si>
  <si>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</si>
  <si>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</si>
  <si>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</si>
  <si>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</si>
  <si>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</si>
  <si>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</si>
  <si>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</si>
  <si>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</si>
  <si>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</si>
  <si>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</si>
  <si>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</si>
  <si>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</si>
  <si>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</si>
  <si>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</si>
  <si>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</si>
  <si>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</si>
  <si>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</si>
  <si>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</si>
  <si>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</si>
  <si>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</si>
  <si>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</si>
  <si>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</si>
  <si>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</si>
  <si>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</si>
  <si>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</si>
  <si>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</si>
  <si>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</si>
  <si>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</si>
  <si>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</si>
  <si>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</si>
  <si>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</si>
  <si>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</si>
  <si>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</si>
  <si>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</si>
  <si>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</si>
  <si>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</si>
  <si>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</si>
  <si>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</si>
  <si>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</si>
  <si>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</si>
  <si>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</si>
  <si>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</si>
  <si>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</si>
  <si>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</si>
  <si>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</si>
  <si>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</si>
  <si>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</si>
  <si>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</si>
  <si>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</si>
  <si>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</si>
  <si>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</si>
  <si>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</si>
  <si>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</si>
  <si>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</si>
  <si>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</si>
  <si>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</si>
  <si>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</si>
  <si>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</si>
  <si>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</si>
  <si>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</si>
  <si>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</si>
  <si>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</si>
  <si>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</si>
  <si>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</si>
  <si>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</si>
  <si>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</si>
  <si>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</si>
  <si>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</si>
  <si>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</si>
  <si>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</si>
  <si>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</si>
  <si>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</si>
  <si>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</si>
  <si>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</si>
  <si>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</si>
  <si>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</si>
  <si>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</si>
  <si>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</si>
  <si>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</si>
  <si>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</si>
  <si>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</si>
  <si>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</si>
  <si>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</si>
  <si>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</si>
  <si>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</si>
  <si>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</si>
  <si>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</si>
  <si>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</si>
  <si>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</si>
  <si>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</si>
  <si>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</si>
  <si>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</si>
  <si>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</si>
  <si>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</si>
  <si>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</si>
  <si>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</si>
  <si>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</si>
  <si>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</si>
  <si>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</si>
  <si>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</si>
  <si>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</si>
  <si>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</si>
  <si>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</si>
  <si>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</si>
  <si>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</si>
  <si>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</si>
  <si>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</si>
  <si>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</si>
  <si>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</si>
  <si>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</si>
  <si>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</si>
  <si>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</si>
  <si>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</si>
  <si>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</si>
  <si>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</si>
  <si>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</si>
  <si>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</si>
  <si>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</si>
  <si>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</si>
  <si>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</si>
  <si>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</si>
  <si>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</si>
  <si>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</si>
  <si>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</si>
  <si>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</si>
  <si>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</si>
  <si>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</si>
  <si>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</si>
  <si>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</si>
  <si>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</si>
  <si>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</si>
  <si>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</si>
  <si>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</si>
  <si>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</si>
  <si>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</si>
  <si>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</si>
  <si>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</si>
  <si>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</si>
  <si>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</si>
  <si>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</si>
  <si>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</si>
  <si>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</si>
  <si>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</si>
  <si>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</si>
  <si>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</si>
  <si>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</si>
  <si>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</si>
  <si>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</si>
  <si>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</si>
  <si>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</si>
  <si>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</si>
  <si>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</si>
  <si>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</si>
  <si>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</si>
  <si>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</si>
  <si>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</si>
  <si>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</si>
  <si>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</si>
  <si>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</si>
  <si>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</si>
  <si>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</si>
  <si>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</si>
  <si>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</si>
  <si>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</si>
  <si>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</si>
  <si>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</si>
  <si>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</si>
  <si>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</si>
  <si>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</si>
  <si>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</si>
  <si>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</si>
  <si>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</si>
  <si>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</si>
  <si>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</si>
  <si>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</si>
  <si>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</si>
  <si>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</si>
  <si>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</si>
  <si>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</si>
  <si>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</si>
  <si>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</si>
  <si>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</si>
  <si>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</si>
  <si>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</si>
  <si>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</si>
  <si>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</si>
  <si>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</si>
  <si>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</si>
  <si>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</si>
  <si>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</si>
  <si>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</si>
  <si>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</si>
  <si>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</si>
  <si>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</si>
  <si>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</si>
  <si>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</si>
  <si>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</si>
  <si>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</si>
  <si>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</si>
  <si>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</si>
  <si>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</si>
  <si>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</si>
  <si>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</si>
  <si>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</si>
  <si>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</si>
  <si>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</si>
  <si>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</si>
  <si>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</si>
  <si>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</si>
  <si>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</si>
  <si>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</si>
  <si>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</si>
  <si>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</si>
  <si>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</si>
  <si>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</si>
  <si>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</si>
  <si>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</si>
  <si>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</si>
  <si>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</si>
  <si>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</si>
  <si>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</si>
  <si>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</si>
  <si>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</si>
  <si>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</si>
  <si>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</si>
  <si>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</si>
  <si>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</si>
  <si>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</si>
  <si>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</si>
  <si>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</si>
  <si>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</si>
  <si>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</si>
  <si>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</si>
  <si>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</si>
  <si>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</si>
  <si>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</si>
  <si>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</si>
  <si>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</si>
  <si>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</si>
  <si>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</si>
  <si>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</si>
  <si>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</si>
  <si>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</si>
  <si>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</si>
  <si>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</si>
  <si>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</si>
  <si>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</si>
  <si>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</si>
  <si>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</si>
  <si>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</si>
  <si>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</si>
  <si>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</si>
  <si>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</si>
  <si>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</si>
  <si>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</si>
  <si>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</si>
  <si>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</si>
  <si>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</si>
  <si>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</si>
  <si>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</si>
  <si>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</si>
  <si>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</si>
  <si>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</si>
  <si>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</si>
  <si>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</si>
  <si>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</si>
  <si>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</si>
  <si>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</si>
  <si>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</si>
  <si>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</si>
  <si>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</si>
  <si>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</si>
  <si>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</si>
  <si>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</si>
  <si>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</si>
  <si>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</si>
  <si>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</si>
  <si>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</si>
  <si>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</si>
  <si>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</si>
  <si>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</si>
  <si>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</si>
  <si>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</si>
  <si>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</si>
  <si>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</si>
  <si>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</si>
  <si>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</si>
  <si>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</si>
  <si>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</si>
  <si>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</si>
  <si>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</si>
  <si>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</si>
  <si>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</si>
  <si>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</si>
  <si>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</si>
  <si>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</si>
  <si>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</si>
  <si>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</si>
  <si>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</si>
  <si>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</si>
  <si>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</si>
  <si>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</si>
  <si>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</si>
  <si>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</si>
  <si>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</si>
  <si>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</si>
  <si>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</si>
  <si>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</si>
  <si>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</si>
  <si>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</si>
  <si>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</si>
  <si>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</si>
  <si>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</si>
  <si>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</si>
  <si>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</si>
  <si>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</si>
  <si>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</si>
  <si>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</si>
  <si>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</si>
  <si>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</si>
  <si>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</si>
  <si>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</si>
  <si>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</si>
  <si>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</si>
  <si>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</si>
  <si>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</si>
  <si>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</si>
  <si>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</si>
  <si>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</si>
  <si>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</si>
  <si>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</si>
  <si>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</si>
  <si>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</si>
  <si>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</si>
  <si>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</si>
  <si>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</si>
  <si>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</si>
  <si>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</si>
  <si>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</si>
  <si>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</si>
  <si>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</si>
  <si>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</si>
  <si>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</si>
  <si>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</si>
  <si>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</si>
  <si>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</si>
  <si>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</si>
  <si>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</si>
  <si>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</si>
  <si>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</si>
  <si>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</si>
  <si>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</si>
  <si>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</si>
  <si>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</si>
  <si>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</si>
  <si>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</si>
  <si>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</si>
  <si>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</si>
  <si>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</si>
  <si>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</si>
  <si>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</si>
  <si>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</si>
  <si>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</si>
  <si>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</si>
  <si>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</si>
  <si>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</si>
  <si>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</si>
  <si>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</si>
  <si>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</si>
  <si>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</si>
  <si>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</si>
  <si>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</si>
  <si>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</si>
  <si>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</si>
  <si>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</si>
  <si>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</si>
  <si>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</si>
  <si>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</si>
  <si>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</si>
  <si>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</si>
  <si>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</si>
  <si>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</si>
  <si>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</si>
  <si>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</si>
  <si>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</si>
  <si>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</si>
  <si>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</si>
  <si>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</si>
  <si>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</si>
  <si>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</si>
  <si>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</si>
  <si>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</si>
  <si>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</si>
  <si>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</si>
  <si>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</si>
  <si>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</si>
  <si>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</si>
  <si>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</si>
  <si>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</si>
  <si>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</si>
  <si>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</si>
  <si>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</si>
  <si>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</si>
  <si>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</si>
  <si>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</si>
  <si>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</si>
  <si>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</si>
  <si>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</si>
  <si>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</si>
  <si>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</si>
  <si>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</si>
  <si>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</si>
  <si>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</si>
  <si>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</si>
  <si>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</si>
  <si>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</si>
  <si>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</si>
  <si>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</si>
  <si>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</si>
  <si>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</si>
  <si>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</si>
  <si>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</si>
  <si>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</si>
  <si>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</si>
  <si>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</si>
  <si>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</si>
  <si>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</si>
  <si>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</si>
  <si>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</si>
  <si>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</si>
  <si>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</si>
  <si>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</si>
  <si>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</si>
  <si>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</si>
  <si>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</si>
  <si>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</si>
  <si>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</si>
  <si>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</si>
  <si>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</si>
  <si>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</si>
  <si>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</si>
  <si>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</si>
  <si>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</si>
  <si>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</si>
  <si>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</si>
  <si>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</si>
  <si>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</si>
  <si>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</si>
  <si>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</si>
  <si>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</si>
  <si>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</si>
  <si>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</si>
  <si>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</si>
  <si>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</si>
  <si>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</si>
  <si>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</si>
  <si>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</si>
  <si>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</si>
  <si>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</si>
  <si>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</si>
  <si>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</si>
  <si>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</si>
  <si>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</si>
  <si>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</si>
  <si>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</si>
  <si>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</si>
  <si>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</si>
  <si>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</si>
  <si>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</si>
  <si>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</si>
  <si>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</si>
  <si>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</si>
  <si>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</si>
  <si>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</si>
  <si>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</si>
  <si>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</si>
  <si>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</si>
  <si>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</si>
  <si>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</si>
  <si>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</si>
  <si>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</si>
  <si>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</si>
  <si>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</si>
  <si>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</si>
  <si>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</si>
  <si>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</si>
  <si>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</si>
  <si>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</si>
  <si>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</si>
  <si>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</si>
  <si>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</si>
  <si>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</si>
  <si>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</si>
  <si>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</si>
  <si>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</si>
  <si>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</si>
  <si>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</si>
  <si>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</si>
  <si>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</si>
  <si>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</si>
  <si>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</si>
  <si>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</si>
  <si>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</si>
  <si>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</si>
  <si>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</si>
  <si>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</si>
  <si>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</si>
  <si>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</si>
  <si>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</si>
  <si>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</si>
  <si>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</si>
  <si>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</si>
  <si>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</si>
  <si>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</si>
  <si>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</si>
  <si>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</si>
  <si>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</si>
  <si>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</si>
  <si>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</si>
  <si>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</si>
  <si>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</si>
  <si>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</si>
  <si>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</si>
  <si>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</si>
  <si>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</si>
  <si>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</si>
  <si>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</si>
  <si>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</si>
  <si>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</si>
  <si>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</si>
  <si>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</si>
  <si>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</si>
  <si>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</si>
  <si>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</si>
  <si>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</si>
  <si>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</si>
  <si>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</si>
  <si>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</si>
  <si>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</si>
  <si>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</si>
  <si>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</si>
  <si>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</si>
  <si>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</si>
  <si>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</si>
  <si>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</si>
  <si>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</si>
  <si>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</si>
  <si>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</si>
  <si>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</si>
  <si>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</si>
  <si>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</si>
  <si>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</si>
  <si>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</si>
  <si>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</si>
  <si>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</si>
  <si>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</si>
  <si>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</si>
  <si>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</si>
  <si>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</si>
  <si>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</si>
  <si>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</si>
  <si>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</si>
  <si>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</si>
  <si>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</si>
  <si>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</si>
  <si>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</si>
  <si>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</si>
  <si>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</si>
  <si>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</si>
  <si>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</si>
  <si>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</si>
  <si>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</si>
  <si>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</si>
  <si>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</si>
  <si>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</si>
  <si>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</si>
  <si>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</si>
  <si>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</si>
  <si>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</si>
  <si>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</si>
  <si>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</si>
  <si>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</si>
  <si>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</si>
  <si>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</si>
  <si>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</si>
  <si>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</si>
  <si>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</si>
  <si>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</si>
  <si>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</si>
  <si>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</si>
  <si>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</si>
  <si>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</si>
  <si>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</si>
  <si>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</si>
  <si>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</si>
  <si>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</si>
  <si>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</si>
  <si>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</si>
  <si>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</si>
  <si>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</si>
  <si>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</si>
  <si>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</si>
  <si>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</si>
  <si>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</si>
  <si>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</si>
  <si>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</si>
  <si>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</si>
  <si>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</si>
  <si>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</si>
  <si>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</si>
  <si>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</si>
  <si>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</si>
  <si>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</si>
  <si>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</si>
  <si>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</si>
  <si>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</si>
  <si>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</si>
  <si>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</si>
  <si>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</si>
  <si>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</si>
  <si>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</si>
  <si>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</si>
  <si>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</si>
  <si>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</si>
  <si>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</si>
  <si>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</si>
  <si>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</si>
  <si>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</si>
  <si>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</si>
  <si>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</si>
  <si>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</si>
  <si>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</si>
  <si>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</si>
  <si>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</si>
  <si>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</si>
  <si>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</si>
  <si>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</si>
  <si>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</si>
  <si>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</si>
  <si>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</si>
  <si>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</si>
  <si>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</si>
  <si>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</si>
  <si>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</si>
  <si>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</si>
  <si>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</si>
  <si>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</si>
  <si>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</si>
  <si>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</si>
  <si>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</si>
  <si>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</si>
  <si>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</si>
  <si>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</si>
  <si>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</si>
  <si>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</si>
  <si>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</si>
  <si>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</si>
  <si>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</si>
  <si>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</si>
  <si>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</si>
  <si>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</si>
  <si>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</si>
  <si>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</si>
  <si>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</si>
  <si>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</si>
  <si>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</si>
  <si>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</si>
  <si>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</si>
  <si>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</si>
  <si>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</si>
  <si>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</si>
  <si>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</si>
  <si>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</si>
  <si>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</si>
  <si>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</si>
  <si>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</si>
  <si>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</si>
  <si>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</si>
  <si>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</si>
  <si>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</si>
  <si>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</si>
  <si>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</si>
  <si>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</si>
  <si>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</si>
  <si>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</si>
  <si>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</si>
  <si>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</si>
  <si>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</si>
  <si>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</si>
  <si>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</si>
  <si>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</si>
  <si>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</si>
  <si>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</si>
  <si>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</si>
  <si>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</si>
  <si>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</si>
  <si>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</si>
  <si>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</si>
  <si>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</si>
  <si>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</si>
  <si>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</si>
  <si>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</si>
  <si>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</si>
  <si>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</si>
  <si>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</si>
  <si>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</si>
  <si>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</si>
  <si>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</si>
  <si>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</si>
  <si>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</si>
  <si>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</si>
  <si>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</si>
  <si>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</si>
  <si>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</si>
  <si>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</si>
  <si>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</si>
  <si>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</si>
  <si>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</si>
  <si>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</si>
  <si>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</si>
  <si>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</si>
  <si>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</si>
  <si>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</si>
  <si>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</si>
  <si>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</si>
  <si>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</si>
  <si>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</si>
  <si>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</si>
  <si>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</si>
  <si>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</si>
  <si>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</si>
  <si>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</si>
  <si>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</si>
  <si>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</si>
  <si>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</si>
  <si>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</si>
  <si>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</si>
  <si>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</si>
  <si>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</si>
  <si>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</si>
  <si>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</si>
  <si>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</si>
  <si>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</si>
  <si>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</si>
  <si>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</si>
  <si>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</si>
  <si>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</si>
  <si>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</si>
  <si>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</si>
  <si>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</si>
  <si>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</si>
  <si>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</si>
  <si>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</si>
  <si>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</si>
  <si>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</si>
  <si>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</si>
  <si>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</si>
  <si>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</si>
  <si>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</si>
  <si>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</si>
  <si>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</si>
  <si>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</si>
  <si>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</si>
  <si>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</si>
  <si>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</si>
  <si>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</si>
  <si>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</si>
  <si>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</si>
  <si>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</si>
  <si>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</si>
  <si>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</si>
  <si>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</si>
  <si>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</si>
  <si>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</si>
  <si>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</si>
  <si>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</si>
  <si>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</si>
  <si>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</si>
  <si>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</si>
  <si>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</si>
  <si>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</si>
  <si>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</si>
  <si>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</si>
  <si>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</si>
  <si>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</si>
  <si>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</si>
  <si>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</si>
  <si>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</si>
  <si>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</si>
  <si>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</si>
  <si>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</si>
  <si>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</si>
  <si>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</si>
  <si>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</si>
  <si>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</si>
  <si>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</si>
  <si>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</si>
  <si>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</si>
  <si>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</si>
  <si>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</si>
  <si>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</si>
  <si>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</si>
  <si>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</si>
  <si>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</si>
  <si>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</si>
  <si>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</si>
  <si>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</si>
  <si>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</si>
  <si>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</si>
  <si>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</si>
  <si>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</si>
  <si>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</si>
  <si>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</si>
  <si>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</si>
  <si>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</si>
  <si>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</si>
  <si>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</si>
  <si>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</si>
  <si>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</si>
  <si>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</si>
  <si>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</si>
  <si>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</si>
  <si>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</si>
  <si>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</si>
  <si>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</si>
  <si>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</si>
  <si>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</si>
  <si>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</si>
  <si>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</si>
  <si>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</si>
  <si>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</si>
  <si>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</si>
  <si>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</si>
  <si>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</si>
  <si>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</si>
  <si>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</si>
  <si>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</si>
  <si>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</si>
  <si>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</si>
  <si>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</si>
  <si>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</si>
  <si>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</si>
  <si>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</si>
  <si>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</si>
  <si>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</si>
  <si>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</si>
  <si>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</si>
  <si>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</si>
  <si>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</si>
  <si>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</si>
  <si>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</si>
  <si>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</si>
  <si>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</si>
  <si>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</si>
  <si>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</si>
  <si>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</si>
  <si>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</si>
  <si>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</si>
  <si>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</si>
  <si>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</si>
  <si>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</si>
  <si>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</si>
  <si>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</si>
  <si>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</si>
  <si>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</si>
  <si>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</si>
  <si>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</si>
  <si>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</si>
  <si>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</si>
  <si>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</si>
  <si>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</si>
  <si>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</si>
  <si>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</si>
  <si>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</si>
  <si>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</si>
  <si>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</si>
  <si>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</si>
  <si>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</si>
  <si>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</si>
  <si>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</si>
  <si>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</si>
  <si>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</si>
  <si>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</si>
  <si>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</si>
  <si>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</si>
  <si>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</si>
  <si>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</si>
  <si>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</si>
  <si>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</si>
  <si>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</si>
  <si>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</si>
  <si>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</si>
  <si>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</si>
  <si>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</si>
  <si>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</si>
  <si>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</si>
  <si>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</si>
  <si>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</si>
  <si>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</si>
  <si>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</si>
  <si>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</si>
  <si>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</si>
  <si>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</si>
  <si>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</si>
  <si>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</si>
  <si>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</si>
  <si>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</si>
  <si>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</si>
  <si>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</si>
  <si>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</si>
  <si>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</si>
  <si>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</si>
  <si>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</si>
  <si>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</si>
  <si>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</si>
  <si>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</si>
  <si>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</si>
  <si>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</si>
  <si>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</si>
  <si>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</si>
  <si>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</si>
  <si>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</si>
  <si>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</si>
  <si>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</si>
  <si>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</si>
  <si>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</si>
  <si>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</si>
  <si>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</si>
  <si>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</si>
  <si>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</si>
  <si>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</si>
  <si>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</si>
  <si>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</si>
  <si>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</si>
  <si>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</si>
  <si>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</si>
  <si>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</si>
  <si>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</si>
  <si>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</si>
  <si>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</si>
  <si>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</si>
  <si>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</si>
  <si>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</si>
  <si>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</si>
  <si>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</si>
  <si>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</si>
  <si>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</si>
  <si>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</si>
  <si>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</si>
  <si>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</si>
  <si>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</si>
  <si>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</si>
  <si>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</si>
  <si>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</si>
  <si>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</si>
  <si>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</si>
  <si>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</si>
  <si>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</si>
  <si>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</si>
  <si>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</si>
  <si>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</si>
  <si>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</si>
  <si>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</si>
  <si>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</si>
  <si>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</si>
  <si>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</si>
  <si>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</si>
  <si>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</si>
  <si>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</si>
  <si>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</si>
  <si>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</si>
  <si>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</si>
  <si>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</si>
  <si>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</si>
  <si>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</si>
  <si>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</si>
  <si>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</si>
  <si>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</si>
  <si>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</si>
  <si>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</si>
  <si>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</si>
  <si>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</si>
  <si>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</si>
  <si>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</si>
  <si>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</si>
  <si>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</si>
  <si>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</si>
  <si>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</si>
  <si>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</si>
  <si>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</si>
  <si>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</si>
  <si>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</si>
  <si>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</si>
  <si>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</si>
  <si>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</si>
  <si>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</si>
  <si>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</si>
  <si>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</si>
  <si>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</si>
  <si>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</si>
  <si>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</si>
  <si>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</si>
  <si>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</si>
  <si>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</si>
  <si>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</si>
  <si>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</si>
  <si>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</si>
  <si>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</si>
  <si>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</si>
  <si>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</si>
  <si>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</si>
  <si>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</si>
  <si>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</si>
  <si>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</si>
  <si>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</si>
  <si>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</si>
  <si>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</si>
  <si>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</si>
  <si>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</si>
  <si>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</si>
  <si>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</si>
  <si>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</si>
  <si>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</si>
  <si>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</si>
  <si>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</si>
  <si>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</si>
  <si>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</si>
  <si>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</si>
  <si>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</si>
  <si>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</si>
  <si>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</si>
  <si>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</si>
  <si>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</si>
  <si>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</si>
  <si>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</si>
  <si>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</si>
  <si>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</si>
  <si>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</si>
  <si>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</si>
  <si>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</si>
  <si>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</si>
  <si>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</si>
  <si>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</si>
  <si>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</si>
  <si>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</si>
  <si>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</si>
  <si>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</si>
  <si>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</si>
  <si>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</si>
  <si>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</si>
  <si>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</si>
  <si>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</si>
  <si>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</si>
  <si>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</si>
  <si>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</si>
  <si>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</si>
  <si>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</si>
  <si>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</si>
  <si>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</si>
  <si>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</si>
  <si>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</si>
  <si>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</si>
  <si>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</si>
  <si>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</si>
  <si>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</si>
  <si>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</si>
  <si>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</si>
  <si>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</si>
  <si>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</si>
  <si>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</si>
  <si>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</si>
  <si>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</si>
  <si>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</si>
  <si>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</si>
  <si>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</si>
  <si>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</si>
  <si>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</si>
  <si>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</si>
  <si>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</si>
  <si>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</si>
  <si>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</si>
  <si>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</si>
  <si>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</si>
  <si>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</si>
  <si>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</si>
  <si>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</si>
  <si>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</si>
  <si>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</si>
  <si>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</si>
  <si>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</si>
  <si>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</si>
  <si>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</si>
  <si>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</si>
  <si>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</si>
  <si>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</si>
  <si>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</si>
  <si>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</si>
  <si>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</si>
  <si>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</si>
  <si>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</si>
  <si>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</si>
  <si>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</si>
  <si>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</si>
  <si>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</si>
  <si>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</si>
  <si>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</si>
  <si>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</si>
  <si>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</si>
  <si>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</si>
  <si>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</si>
  <si>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</si>
  <si>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</si>
  <si>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</si>
  <si>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</si>
  <si>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</si>
  <si>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</si>
  <si>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</si>
  <si>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</si>
  <si>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</si>
  <si>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</si>
  <si>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</si>
  <si>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</si>
  <si>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</si>
  <si>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</si>
  <si>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</si>
  <si>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</si>
  <si>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</si>
  <si>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</si>
  <si>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</si>
  <si>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</si>
  <si>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</si>
  <si>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</si>
  <si>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</si>
  <si>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</si>
  <si>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</si>
  <si>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</si>
  <si>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</si>
  <si>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</si>
  <si>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</si>
  <si>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</si>
  <si>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</si>
  <si>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</si>
  <si>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</si>
  <si>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</si>
  <si>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</si>
  <si>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</si>
  <si>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</si>
  <si>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</si>
  <si>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</si>
  <si>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</si>
  <si>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</si>
  <si>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</si>
  <si>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</si>
  <si>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</si>
  <si>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</si>
  <si>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</si>
  <si>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</si>
  <si>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</si>
  <si>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</si>
  <si>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</si>
  <si>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</si>
  <si>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</si>
  <si>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</si>
  <si>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</si>
  <si>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</si>
  <si>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</si>
  <si>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</si>
  <si>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</si>
  <si>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</si>
  <si>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</si>
  <si>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</si>
  <si>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</si>
  <si>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</si>
  <si>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</si>
  <si>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</si>
  <si>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</si>
  <si>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</si>
  <si>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</si>
  <si>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</si>
  <si>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</si>
  <si>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</si>
  <si>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</si>
  <si>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</si>
  <si>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</si>
  <si>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</si>
  <si>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</si>
  <si>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</si>
  <si>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</si>
  <si>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</si>
  <si>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</si>
  <si>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</si>
  <si>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</si>
  <si>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</si>
  <si>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</si>
  <si>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</si>
  <si>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</si>
  <si>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</si>
  <si>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</si>
  <si>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</si>
  <si>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</si>
  <si>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</si>
  <si>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</si>
  <si>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</si>
  <si>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</si>
  <si>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</si>
  <si>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</si>
  <si>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</si>
  <si>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</si>
  <si>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</si>
  <si>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</si>
  <si>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</si>
  <si>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</si>
  <si>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</si>
  <si>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</si>
  <si>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</si>
  <si>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</si>
  <si>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</si>
  <si>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</si>
  <si>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</si>
  <si>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</si>
  <si>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</si>
  <si>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</si>
  <si>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</si>
  <si>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</si>
  <si>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</si>
  <si>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</si>
  <si>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</si>
  <si>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</si>
  <si>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</si>
  <si>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</si>
  <si>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</si>
  <si>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</si>
  <si>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</si>
  <si>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</si>
  <si>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</si>
  <si>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</si>
  <si>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</si>
  <si>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</si>
  <si>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</si>
  <si>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</si>
  <si>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</si>
  <si>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</si>
  <si>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</si>
  <si>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</si>
  <si>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</si>
  <si>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</si>
  <si>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</si>
  <si>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</si>
  <si>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</si>
  <si>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</si>
  <si>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</si>
  <si>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</si>
  <si>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</si>
  <si>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</si>
  <si>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</si>
  <si>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</si>
  <si>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</si>
  <si>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</si>
  <si>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</si>
  <si>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</si>
  <si>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</si>
  <si>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</si>
  <si>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</si>
  <si>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</si>
  <si>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</si>
  <si>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</si>
  <si>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</si>
  <si>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</si>
  <si>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</si>
  <si>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</si>
  <si>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</si>
  <si>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</si>
  <si>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</si>
  <si>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</si>
  <si>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</si>
  <si>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</si>
  <si>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</si>
  <si>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</si>
  <si>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</si>
  <si>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</si>
  <si>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</si>
  <si>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</si>
  <si>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</si>
  <si>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</si>
  <si>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</si>
  <si>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</si>
  <si>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</si>
  <si>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</si>
  <si>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</si>
  <si>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</si>
  <si>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</si>
  <si>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</si>
  <si>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</si>
  <si>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</si>
  <si>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</si>
  <si>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</si>
  <si>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</si>
  <si>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</si>
  <si>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</si>
  <si>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</si>
  <si>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</si>
  <si>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</si>
  <si>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</si>
  <si>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</si>
  <si>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</si>
  <si>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</si>
  <si>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</si>
  <si>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</si>
  <si>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</si>
  <si>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</si>
  <si>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</si>
  <si>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</si>
  <si>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</si>
  <si>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</si>
  <si>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</si>
  <si>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</si>
  <si>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</si>
  <si>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</si>
  <si>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</si>
  <si>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</si>
  <si>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</si>
  <si>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</si>
  <si>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</si>
  <si>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</si>
  <si>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</si>
  <si>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</si>
  <si>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</si>
  <si>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</si>
  <si>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</si>
  <si>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</si>
  <si>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</si>
  <si>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</si>
  <si>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</si>
  <si>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</si>
  <si>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</si>
  <si>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</si>
  <si>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</si>
  <si>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</si>
  <si>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</si>
  <si>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</si>
  <si>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</si>
  <si>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</si>
  <si>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</si>
  <si>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</si>
  <si>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</si>
  <si>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</si>
  <si>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</si>
  <si>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</si>
  <si>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</si>
  <si>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</si>
  <si>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</si>
  <si>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</si>
  <si>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</si>
  <si>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</si>
  <si>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</si>
  <si>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</si>
  <si>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</si>
  <si>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</si>
  <si>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</si>
  <si>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</si>
  <si>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</si>
  <si>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</si>
  <si>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</si>
  <si>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</si>
  <si>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</si>
  <si>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</si>
  <si>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</si>
  <si>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</si>
  <si>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</si>
  <si>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</si>
  <si>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</si>
  <si>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</si>
  <si>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</si>
  <si>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</si>
  <si>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</si>
  <si>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</si>
  <si>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</si>
  <si>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</si>
  <si>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</si>
  <si>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</si>
  <si>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</si>
  <si>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</si>
  <si>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</si>
  <si>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</si>
  <si>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</si>
  <si>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</si>
  <si>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</si>
  <si>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</si>
  <si>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</si>
  <si>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</si>
  <si>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</si>
  <si>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</si>
  <si>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</si>
  <si>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</si>
  <si>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</si>
  <si>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</si>
  <si>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</si>
  <si>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</si>
  <si>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</si>
  <si>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</si>
  <si>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</si>
  <si>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</si>
  <si>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</si>
  <si>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</si>
  <si>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</si>
  <si>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</si>
  <si>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</si>
  <si>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</si>
  <si>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</si>
  <si>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</si>
  <si>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</si>
  <si>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</si>
  <si>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</si>
  <si>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</si>
  <si>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</si>
  <si>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</si>
  <si>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</si>
  <si>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</si>
  <si>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</si>
  <si>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</si>
  <si>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</si>
  <si>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</si>
  <si>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</si>
  <si>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</si>
  <si>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</si>
  <si>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</si>
  <si>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</si>
  <si>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</si>
  <si>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</si>
  <si>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</si>
  <si>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</si>
  <si>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</si>
  <si>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</si>
  <si>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</si>
  <si>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</si>
  <si>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</si>
  <si>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</si>
  <si>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</si>
  <si>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</si>
  <si>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</si>
  <si>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</si>
  <si>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</si>
  <si>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</si>
  <si>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</si>
  <si>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</si>
  <si>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</si>
  <si>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</si>
  <si>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</si>
  <si>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</si>
  <si>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</si>
  <si>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</si>
  <si>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</si>
  <si>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</si>
  <si>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</si>
  <si>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</si>
  <si>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</si>
  <si>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</si>
  <si>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</si>
  <si>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</si>
  <si>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</si>
  <si>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</si>
  <si>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</si>
  <si>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</si>
  <si>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</si>
  <si>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</si>
  <si>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</si>
  <si>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</si>
  <si>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</si>
  <si>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</si>
  <si>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</si>
  <si>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</si>
  <si>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</si>
  <si>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</si>
  <si>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</si>
  <si>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</si>
  <si>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</si>
  <si>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</si>
  <si>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</si>
  <si>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</si>
  <si>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</si>
  <si>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</si>
  <si>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</si>
  <si>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</si>
  <si>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</si>
  <si>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</si>
  <si>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</si>
  <si>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</si>
  <si>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</si>
  <si>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</si>
  <si>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</si>
  <si>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</si>
  <si>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</si>
  <si>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</si>
  <si>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</si>
  <si>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</si>
  <si>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</si>
  <si>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</si>
  <si>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</si>
  <si>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</si>
  <si>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</si>
  <si>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</si>
  <si>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</si>
  <si>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</si>
  <si>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</si>
  <si>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</si>
  <si>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</si>
  <si>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</si>
  <si>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</si>
  <si>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</si>
  <si>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</si>
  <si>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</si>
  <si>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</si>
  <si>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</si>
  <si>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</si>
  <si>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</si>
  <si>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</si>
  <si>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</si>
  <si>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</si>
  <si>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</si>
  <si>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</si>
  <si>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</si>
  <si>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</si>
  <si>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</si>
  <si>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</si>
  <si>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</si>
  <si>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</si>
  <si>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</si>
  <si>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</si>
  <si>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</si>
  <si>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</si>
  <si>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</si>
  <si>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</si>
  <si>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</si>
  <si>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</si>
  <si>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</si>
  <si>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</si>
  <si>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</si>
  <si>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</si>
  <si>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</si>
  <si>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</si>
  <si>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</si>
  <si>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</si>
  <si>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</si>
  <si>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</si>
  <si>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</si>
  <si>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</si>
  <si>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</si>
  <si>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</si>
  <si>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</si>
  <si>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</si>
  <si>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</si>
  <si>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</si>
  <si>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</si>
  <si>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</si>
  <si>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</si>
  <si>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</si>
  <si>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</si>
  <si>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</si>
  <si>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</si>
  <si>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</si>
  <si>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</si>
  <si>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</si>
  <si>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</si>
  <si>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</si>
  <si>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</si>
  <si>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</si>
  <si>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</si>
  <si>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</si>
  <si>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</si>
  <si>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</si>
  <si>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</si>
  <si>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</si>
  <si>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</si>
  <si>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</si>
  <si>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</si>
  <si>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</si>
  <si>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</si>
  <si>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</si>
  <si>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</si>
  <si>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</si>
  <si>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</si>
  <si>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</si>
  <si>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</si>
  <si>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</si>
  <si>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</si>
  <si>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</si>
  <si>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</si>
  <si>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</si>
  <si>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</si>
  <si>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</si>
  <si>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</si>
  <si>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</si>
  <si>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</si>
  <si>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</si>
  <si>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</si>
  <si>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</si>
  <si>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</si>
  <si>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</si>
  <si>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</si>
  <si>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</si>
  <si>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</si>
  <si>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</si>
  <si>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</si>
  <si>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</si>
  <si>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</si>
  <si>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</si>
  <si>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</si>
  <si>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</si>
  <si>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</si>
  <si>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</si>
  <si>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</si>
  <si>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</si>
  <si>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</si>
  <si>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</si>
  <si>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</si>
  <si>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</si>
  <si>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</si>
  <si>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</si>
  <si>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</si>
  <si>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</si>
  <si>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</si>
  <si>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</si>
  <si>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</si>
  <si>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</si>
  <si>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</si>
  <si>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</si>
  <si>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</si>
  <si>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</si>
  <si>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</si>
  <si>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</si>
  <si>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</si>
  <si>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</si>
  <si>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</si>
  <si>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</si>
  <si>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</si>
  <si>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</si>
  <si>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</si>
  <si>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</si>
  <si>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</si>
  <si>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</si>
  <si>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</si>
  <si>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</si>
  <si>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</si>
  <si>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</si>
  <si>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</si>
  <si>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</si>
  <si>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</si>
  <si>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</si>
  <si>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</si>
  <si>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</si>
  <si>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</si>
  <si>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</si>
  <si>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</si>
  <si>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</si>
  <si>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</si>
  <si>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</si>
  <si>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</si>
  <si>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</si>
  <si>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</si>
  <si>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</si>
  <si>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</si>
  <si>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</si>
  <si>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</si>
  <si>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</si>
  <si>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</si>
  <si>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</si>
  <si>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</si>
  <si>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</si>
  <si>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</si>
  <si>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</si>
  <si>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</si>
  <si>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</si>
  <si>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</si>
  <si>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</si>
  <si>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</si>
  <si>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</si>
  <si>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</si>
  <si>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</si>
  <si>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</si>
  <si>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</si>
  <si>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</si>
  <si>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</si>
  <si>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</si>
  <si>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</si>
  <si>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</si>
  <si>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</si>
  <si>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</si>
  <si>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</si>
  <si>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</si>
  <si>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</si>
  <si>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</si>
  <si>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</si>
  <si>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</si>
  <si>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</si>
  <si>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</si>
  <si>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</si>
  <si>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</si>
  <si>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</si>
  <si>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</si>
  <si>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</si>
  <si>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</si>
  <si>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</si>
  <si>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</si>
  <si>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</si>
  <si>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</si>
  <si>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</si>
  <si>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</si>
  <si>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</si>
  <si>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</si>
  <si>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</si>
  <si>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</si>
  <si>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</si>
  <si>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</si>
  <si>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</si>
  <si>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</si>
  <si>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</si>
  <si>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</si>
  <si>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</si>
  <si>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</si>
  <si>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</si>
  <si>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</si>
  <si>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</si>
  <si>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</si>
  <si>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</si>
  <si>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</si>
  <si>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</si>
  <si>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</si>
  <si>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</si>
  <si>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</si>
  <si>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</si>
  <si>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</si>
  <si>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</si>
  <si>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</si>
  <si>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</si>
  <si>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</si>
  <si>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</si>
  <si>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</si>
  <si>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</si>
  <si>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</si>
  <si>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</si>
  <si>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</si>
  <si>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</si>
  <si>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</si>
  <si>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</si>
  <si>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</si>
  <si>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</si>
  <si>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</si>
  <si>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</si>
  <si>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</si>
  <si>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</si>
  <si>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</si>
  <si>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</si>
  <si>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</si>
  <si>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</si>
  <si>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</si>
  <si>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</si>
  <si>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</si>
  <si>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</si>
  <si>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</si>
  <si>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</si>
  <si>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</si>
  <si>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</si>
  <si>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</si>
  <si>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</si>
  <si>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</si>
  <si>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</si>
  <si>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</si>
  <si>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</si>
  <si>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</si>
  <si>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</si>
  <si>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</si>
  <si>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</si>
  <si>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</si>
  <si>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</si>
  <si>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</si>
  <si>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</si>
  <si>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</si>
  <si>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</si>
  <si>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</si>
  <si>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</si>
  <si>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</si>
  <si>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</si>
  <si>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</si>
  <si>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</si>
  <si>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</si>
  <si>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</si>
  <si>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</si>
  <si>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</si>
  <si>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</si>
  <si>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</si>
  <si>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</si>
  <si>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</si>
  <si>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</si>
  <si>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</si>
  <si>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</si>
  <si>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</si>
  <si>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</si>
  <si>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</si>
  <si>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</si>
  <si>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</si>
  <si>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</si>
  <si>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</si>
  <si>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</si>
  <si>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</si>
  <si>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</si>
  <si>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</si>
  <si>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</si>
  <si>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</si>
  <si>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</si>
  <si>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</si>
  <si>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</si>
  <si>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</si>
  <si>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</si>
  <si>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</si>
  <si>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</si>
  <si>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</si>
  <si>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</si>
  <si>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</si>
  <si>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</si>
  <si>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</si>
  <si>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</si>
  <si>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</si>
  <si>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</si>
  <si>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</si>
  <si>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</si>
  <si>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</si>
  <si>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</si>
  <si>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</si>
  <si>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</si>
  <si>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</si>
  <si>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</si>
  <si>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</si>
  <si>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</si>
  <si>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</si>
  <si>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</si>
  <si>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</si>
  <si>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</si>
  <si>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</si>
  <si>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</si>
  <si>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</si>
  <si>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</si>
  <si>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</si>
  <si>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</si>
  <si>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</si>
  <si>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</si>
  <si>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</si>
  <si>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</si>
  <si>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</si>
  <si>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</si>
  <si>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</si>
  <si>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</si>
  <si>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</si>
  <si>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</si>
  <si>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</si>
  <si>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</si>
  <si>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</si>
  <si>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</si>
  <si>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</si>
  <si>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</si>
  <si>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</si>
  <si>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</si>
  <si>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</si>
  <si>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</si>
  <si>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</si>
  <si>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</si>
  <si>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</si>
  <si>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</si>
  <si>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</si>
  <si>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</si>
  <si>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</si>
  <si>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</si>
  <si>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</si>
  <si>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</si>
  <si>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</si>
  <si>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</si>
  <si>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</si>
  <si>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</si>
  <si>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</si>
  <si>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</si>
  <si>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</si>
  <si>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</si>
  <si>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</si>
  <si>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</si>
  <si>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</si>
  <si>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</si>
  <si>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</si>
  <si>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</si>
  <si>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</si>
  <si>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</si>
  <si>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</si>
  <si>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</si>
  <si>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</si>
  <si>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</si>
  <si>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</si>
  <si>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</si>
  <si>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</si>
  <si>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</si>
  <si>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</si>
  <si>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</si>
  <si>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</si>
  <si>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</si>
  <si>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</si>
  <si>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</si>
  <si>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</si>
  <si>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</si>
  <si>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</si>
  <si>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</si>
  <si>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</si>
  <si>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</si>
  <si>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</si>
  <si>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</si>
  <si>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</si>
  <si>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</si>
  <si>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</si>
  <si>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</si>
  <si>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</si>
  <si>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</si>
  <si>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</si>
  <si>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</si>
  <si>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</si>
  <si>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</si>
  <si>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</si>
  <si>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</si>
  <si>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</si>
  <si>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</si>
  <si>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</si>
  <si>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</si>
  <si>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</si>
  <si>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</si>
  <si>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</si>
  <si>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</si>
  <si>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</si>
  <si>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</si>
  <si>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</si>
  <si>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</si>
  <si>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</si>
  <si>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</si>
  <si>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</si>
  <si>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</si>
  <si>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</si>
  <si>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</si>
  <si>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</si>
  <si>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</si>
  <si>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</si>
  <si>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</si>
  <si>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</si>
  <si>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</si>
  <si>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</si>
  <si>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</si>
  <si>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</si>
  <si>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</si>
  <si>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</si>
  <si>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</si>
  <si>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</si>
  <si>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</si>
  <si>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</si>
  <si>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</si>
  <si>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</si>
  <si>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</si>
  <si>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</si>
  <si>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</si>
  <si>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</si>
  <si>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</si>
  <si>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</si>
  <si>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</si>
  <si>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</si>
  <si>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</si>
  <si>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</si>
  <si>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</si>
  <si>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</si>
  <si>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</si>
  <si>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</si>
  <si>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</si>
  <si>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</si>
  <si>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</si>
  <si>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</si>
  <si>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</si>
  <si>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</si>
  <si>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</si>
  <si>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</si>
  <si>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</si>
  <si>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</si>
  <si>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</si>
  <si>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</si>
  <si>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</si>
  <si>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</si>
  <si>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</si>
  <si>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</si>
  <si>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</si>
  <si>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</si>
  <si>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</si>
  <si>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</si>
  <si>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</si>
  <si>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</si>
  <si>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</si>
  <si>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</si>
  <si>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</si>
  <si>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</si>
  <si>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</si>
  <si>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</si>
  <si>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</si>
  <si>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</si>
  <si>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</si>
  <si>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</si>
  <si>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</si>
  <si>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</si>
  <si>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</si>
  <si>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</si>
  <si>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</si>
  <si>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</si>
  <si>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</si>
  <si>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</si>
  <si>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</si>
  <si>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</si>
  <si>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</si>
  <si>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</si>
  <si>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</si>
  <si>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</si>
  <si>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</si>
  <si>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</si>
  <si>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</si>
  <si>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</si>
  <si>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</si>
  <si>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</si>
  <si>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</si>
  <si>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</si>
  <si>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</si>
  <si>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</si>
  <si>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</si>
  <si>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</si>
  <si>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</si>
  <si>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</si>
  <si>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</si>
  <si>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</si>
  <si>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</si>
  <si>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</si>
  <si>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</si>
  <si>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</si>
  <si>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</si>
  <si>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</si>
  <si>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</si>
  <si>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</si>
  <si>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</si>
  <si>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</si>
  <si>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</si>
  <si>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</si>
  <si>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</si>
  <si>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</si>
  <si>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</si>
  <si>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</si>
  <si>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</si>
  <si>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</si>
  <si>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</si>
  <si>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</si>
  <si>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</si>
  <si>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</si>
  <si>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</si>
  <si>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</si>
  <si>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</si>
  <si>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</si>
  <si>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</si>
  <si>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</si>
  <si>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</si>
  <si>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</si>
  <si>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</si>
  <si>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</si>
  <si>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</si>
  <si>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</si>
  <si>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</si>
  <si>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</si>
  <si>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</si>
  <si>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</si>
  <si>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</si>
  <si>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</si>
  <si>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</si>
  <si>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</si>
  <si>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</si>
  <si>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</si>
  <si>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</si>
  <si>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</si>
  <si>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</si>
  <si>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</si>
  <si>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</si>
  <si>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</si>
  <si>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</si>
  <si>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</si>
  <si>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</si>
  <si>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</si>
  <si>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</si>
  <si>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</si>
  <si>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</si>
  <si>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</si>
  <si>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</si>
  <si>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</si>
  <si>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</si>
  <si>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</si>
  <si>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</si>
  <si>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</si>
  <si>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</si>
  <si>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</si>
  <si>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</si>
  <si>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</si>
  <si>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</si>
  <si>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</si>
  <si>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</si>
  <si>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</si>
  <si>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</si>
  <si>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</si>
  <si>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</si>
  <si>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</si>
  <si>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</si>
  <si>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</si>
  <si>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</si>
  <si>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</si>
  <si>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</si>
  <si>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</si>
  <si>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</si>
  <si>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</si>
  <si>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</si>
  <si>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</si>
  <si>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</si>
  <si>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</si>
  <si>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</si>
  <si>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</si>
  <si>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</si>
  <si>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</si>
  <si>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</si>
  <si>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</si>
  <si>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</si>
  <si>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</si>
  <si>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</si>
  <si>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</si>
  <si>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</si>
  <si>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</si>
  <si>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</si>
  <si>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</si>
  <si>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</si>
  <si>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</si>
  <si>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</si>
  <si>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</si>
  <si>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</si>
  <si>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</si>
  <si>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</si>
  <si>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</si>
  <si>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</si>
  <si>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</si>
  <si>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</si>
  <si>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</si>
  <si>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</si>
  <si>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</si>
  <si>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</si>
  <si>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</si>
  <si>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</si>
  <si>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</si>
  <si>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</si>
  <si>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</si>
  <si>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</si>
  <si>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</si>
  <si>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</si>
  <si>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</si>
  <si>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</si>
  <si>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</si>
  <si>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</si>
  <si>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</si>
  <si>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</si>
  <si>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</si>
  <si>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</si>
  <si>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</si>
  <si>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</si>
  <si>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</si>
  <si>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</si>
  <si>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</si>
  <si>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</si>
  <si>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</si>
  <si>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</si>
  <si>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</si>
  <si>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</si>
  <si>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</si>
  <si>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</si>
  <si>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</si>
  <si>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</si>
  <si>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</si>
  <si>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</si>
  <si>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</si>
  <si>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</si>
  <si>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</si>
  <si>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</si>
  <si>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</si>
  <si>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</si>
  <si>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</si>
  <si>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</si>
  <si>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</si>
  <si>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</si>
  <si>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</si>
  <si>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</si>
  <si>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</si>
  <si>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</si>
  <si>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</si>
  <si>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</si>
  <si>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</si>
  <si>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</si>
  <si>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</si>
  <si>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</si>
  <si>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</si>
  <si>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</si>
  <si>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</si>
  <si>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</si>
  <si>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</si>
  <si>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</si>
  <si>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</si>
  <si>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</si>
  <si>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</si>
  <si>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</si>
  <si>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</si>
  <si>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</si>
  <si>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</si>
  <si>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</si>
  <si>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</si>
  <si>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</si>
  <si>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</si>
  <si>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</si>
  <si>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</si>
  <si>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</si>
  <si>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</si>
  <si>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</si>
  <si>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</si>
  <si>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</si>
  <si>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</si>
  <si>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</si>
  <si>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</si>
  <si>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</si>
  <si>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</si>
  <si>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</si>
  <si>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</si>
  <si>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</si>
  <si>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</si>
  <si>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</si>
  <si>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</si>
  <si>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</si>
  <si>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</si>
  <si>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</si>
  <si>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</si>
  <si>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</si>
  <si>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</si>
  <si>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</si>
  <si>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</si>
  <si>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</si>
  <si>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</si>
  <si>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</si>
  <si>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</si>
  <si>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</si>
  <si>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</si>
  <si>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</si>
  <si>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</si>
  <si>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</si>
  <si>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</si>
  <si>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</si>
  <si>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</si>
  <si>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</si>
  <si>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</si>
  <si>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</si>
  <si>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</si>
  <si>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</si>
  <si>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</si>
  <si>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</si>
  <si>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</si>
  <si>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</si>
  <si>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</si>
  <si>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</si>
  <si>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</si>
  <si>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</si>
  <si>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</si>
  <si>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</si>
  <si>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</si>
  <si>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</si>
  <si>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</si>
  <si>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</si>
  <si>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</si>
  <si>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</si>
  <si>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</si>
  <si>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</si>
  <si>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</si>
  <si>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</si>
  <si>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</si>
  <si>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</si>
  <si>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</si>
  <si>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</si>
  <si>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</si>
  <si>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</si>
  <si>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</si>
  <si>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</si>
  <si>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</si>
  <si>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</si>
  <si>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</si>
  <si>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</si>
  <si>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</si>
  <si>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</si>
  <si>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</si>
  <si>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</si>
  <si>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</si>
  <si>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</si>
  <si>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</si>
  <si>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</si>
  <si>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</si>
  <si>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</si>
  <si>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</si>
  <si>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</si>
  <si>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</si>
  <si>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</si>
  <si>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</si>
  <si>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</si>
  <si>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</si>
  <si>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</si>
  <si>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</si>
  <si>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</si>
  <si>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</si>
  <si>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</si>
  <si>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</si>
  <si>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</si>
  <si>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</si>
  <si>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</si>
  <si>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</si>
  <si>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</si>
  <si>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</si>
  <si>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</si>
  <si>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</si>
  <si>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</si>
  <si>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</si>
  <si>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</si>
  <si>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</si>
  <si>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</si>
  <si>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</si>
  <si>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</si>
  <si>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</si>
  <si>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</si>
  <si>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</si>
  <si>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</si>
  <si>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</si>
  <si>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</si>
  <si>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</si>
  <si>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</si>
  <si>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</si>
  <si>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</si>
  <si>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</si>
  <si>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</si>
  <si>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</si>
  <si>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</si>
  <si>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</si>
  <si>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</si>
  <si>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</si>
  <si>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</si>
  <si>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</si>
  <si>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</si>
  <si>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</si>
  <si>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</si>
  <si>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</si>
  <si>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</si>
  <si>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</si>
  <si>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</si>
  <si>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</si>
  <si>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</si>
  <si>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</si>
  <si>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</si>
  <si>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</si>
  <si>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</si>
  <si>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</si>
  <si>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</si>
  <si>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</si>
  <si>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</si>
  <si>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</si>
  <si>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</si>
  <si>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</si>
  <si>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</si>
  <si>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</si>
  <si>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</si>
  <si>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</si>
  <si>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</si>
  <si>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</si>
  <si>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</si>
  <si>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</si>
  <si>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</si>
  <si>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</si>
  <si>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</si>
  <si>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</si>
  <si>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</si>
  <si>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</si>
  <si>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</si>
  <si>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</si>
  <si>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</si>
  <si>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</si>
  <si>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</si>
  <si>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</si>
  <si>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</si>
  <si>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</si>
  <si>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</si>
  <si>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</si>
  <si>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</si>
  <si>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</si>
  <si>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</si>
  <si>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</si>
  <si>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</si>
  <si>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</si>
  <si>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</si>
  <si>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</si>
  <si>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</si>
  <si>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</si>
  <si>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</si>
  <si>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</si>
  <si>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</si>
  <si>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</si>
  <si>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</si>
  <si>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</si>
  <si>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</si>
  <si>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</si>
  <si>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</si>
  <si>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</si>
  <si>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</si>
  <si>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</si>
  <si>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</si>
  <si>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</si>
  <si>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</si>
  <si>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</si>
  <si>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</si>
  <si>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</si>
  <si>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</si>
  <si>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</si>
  <si>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</si>
  <si>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</si>
  <si>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</si>
  <si>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</si>
  <si>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</si>
  <si>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</si>
  <si>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</si>
  <si>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</si>
  <si>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</si>
  <si>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</si>
  <si>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</si>
  <si>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</si>
  <si>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</si>
  <si>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</si>
  <si>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</si>
  <si>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</si>
  <si>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</si>
  <si>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</si>
  <si>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</si>
  <si>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</si>
  <si>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</si>
  <si>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</si>
  <si>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</si>
  <si>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</si>
  <si>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</si>
  <si>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</si>
  <si>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</si>
  <si>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</si>
  <si>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</si>
  <si>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</si>
  <si>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</si>
  <si>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</si>
  <si>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</si>
  <si>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</si>
  <si>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</si>
  <si>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</si>
  <si>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</si>
  <si>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</si>
  <si>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</si>
  <si>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</si>
  <si>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</si>
  <si>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</si>
  <si>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</si>
  <si>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</si>
  <si>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</si>
  <si>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</si>
  <si>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</si>
  <si>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</si>
  <si>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</si>
  <si>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</si>
  <si>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</si>
  <si>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</si>
  <si>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</si>
  <si>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</si>
  <si>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</si>
  <si>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</si>
  <si>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</si>
  <si>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</si>
  <si>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</si>
  <si>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</si>
  <si>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</si>
  <si>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</si>
  <si>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</si>
  <si>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</si>
  <si>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</si>
  <si>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</si>
  <si>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</si>
  <si>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</si>
  <si>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</si>
  <si>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</si>
  <si>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</si>
  <si>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</si>
  <si>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</si>
  <si>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</si>
  <si>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</si>
  <si>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</si>
  <si>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</si>
  <si>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</si>
  <si>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</si>
  <si>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</si>
  <si>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</si>
  <si>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</si>
  <si>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</si>
  <si>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</si>
  <si>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</si>
  <si>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</si>
  <si>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</si>
  <si>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</si>
  <si>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</si>
  <si>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</si>
  <si>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</si>
  <si>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</si>
  <si>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</si>
  <si>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</si>
  <si>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</si>
  <si>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</si>
  <si>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</si>
  <si>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</si>
  <si>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</si>
  <si>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</si>
  <si>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</si>
  <si>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</si>
  <si>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</si>
  <si>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</si>
  <si>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</si>
  <si>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</si>
  <si>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</si>
  <si>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</si>
  <si>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</si>
  <si>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</si>
  <si>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</si>
  <si>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</si>
  <si>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</si>
  <si>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</si>
  <si>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</si>
  <si>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</si>
  <si>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</si>
  <si>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</si>
  <si>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</si>
  <si>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</si>
  <si>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</si>
  <si>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</si>
  <si>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</si>
  <si>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</si>
  <si>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</si>
  <si>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</si>
  <si>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</si>
  <si>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</si>
  <si>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</si>
  <si>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</si>
  <si>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</si>
  <si>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</si>
  <si>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</si>
  <si>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</si>
  <si>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</si>
  <si>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</si>
  <si>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</si>
  <si>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</si>
  <si>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</si>
  <si>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</si>
  <si>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</si>
  <si>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</si>
  <si>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</si>
  <si>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</si>
  <si>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</si>
  <si>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</si>
  <si>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</si>
  <si>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</si>
  <si>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</si>
  <si>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</si>
  <si>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</si>
  <si>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</si>
  <si>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</si>
  <si>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</si>
  <si>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</si>
  <si>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</si>
  <si>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</si>
  <si>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</si>
  <si>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</si>
  <si>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</si>
  <si>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</si>
  <si>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</si>
  <si>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</si>
  <si>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</si>
  <si>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</si>
  <si>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</si>
  <si>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</si>
  <si>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</si>
  <si>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</si>
  <si>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</si>
  <si>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</si>
  <si>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</si>
  <si>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</si>
  <si>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</si>
  <si>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</si>
  <si>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</si>
  <si>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</si>
  <si>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</si>
  <si>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</si>
  <si>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</si>
  <si>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</si>
  <si>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</si>
  <si>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</si>
  <si>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</si>
  <si>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</si>
  <si>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</si>
  <si>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</si>
  <si>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</si>
  <si>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</si>
  <si>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</si>
  <si>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</si>
  <si>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</si>
  <si>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</si>
  <si>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</si>
  <si>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</si>
  <si>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</si>
  <si>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</si>
  <si>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</si>
  <si>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</si>
  <si>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</si>
  <si>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</si>
  <si>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</si>
  <si>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</si>
  <si>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</si>
  <si>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</si>
  <si>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</si>
  <si>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</si>
  <si>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</si>
  <si>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</si>
  <si>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</si>
  <si>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</si>
  <si>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</si>
  <si>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</si>
  <si>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</si>
  <si>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</si>
  <si>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</si>
  <si>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</si>
  <si>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</si>
  <si>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</si>
  <si>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</si>
  <si>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</si>
  <si>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</si>
  <si>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</si>
  <si>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</si>
  <si>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</si>
  <si>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</si>
  <si>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</si>
  <si>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</si>
  <si>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</si>
  <si>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</si>
  <si>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</si>
  <si>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</si>
  <si>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</si>
  <si>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</si>
  <si>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</si>
  <si>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</si>
  <si>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</si>
  <si>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</si>
  <si>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</si>
  <si>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</si>
  <si>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</si>
  <si>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</si>
  <si>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</si>
  <si>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</si>
  <si>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</si>
  <si>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</si>
  <si>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</si>
  <si>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</si>
  <si>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</si>
  <si>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</si>
  <si>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</si>
  <si>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</si>
  <si>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</si>
  <si>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</si>
  <si>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</si>
  <si>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</si>
  <si>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</si>
  <si>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</si>
  <si>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</si>
  <si>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</si>
  <si>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</si>
  <si>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</si>
  <si>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</si>
  <si>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</si>
  <si>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</si>
  <si>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</si>
  <si>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</si>
  <si>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</si>
  <si>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</si>
  <si>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</si>
  <si>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</si>
  <si>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</si>
  <si>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</si>
  <si>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</si>
  <si>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</si>
  <si>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</si>
  <si>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</si>
  <si>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</si>
  <si>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</si>
  <si>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</si>
  <si>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</si>
  <si>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</si>
  <si>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</si>
  <si>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</si>
  <si>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</si>
  <si>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</si>
  <si>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</si>
  <si>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</si>
  <si>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</si>
  <si>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</si>
  <si>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</si>
  <si>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</si>
  <si>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</si>
  <si>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</si>
  <si>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</si>
  <si>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</si>
  <si>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</si>
  <si>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</si>
  <si>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</si>
  <si>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</si>
  <si>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</si>
  <si>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</si>
  <si>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</si>
  <si>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</si>
  <si>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</si>
  <si>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</si>
  <si>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</si>
  <si>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</si>
  <si>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</si>
  <si>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</si>
  <si>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</si>
  <si>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</si>
  <si>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</si>
  <si>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</si>
  <si>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</si>
  <si>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</si>
  <si>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</si>
  <si>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</si>
  <si>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</si>
  <si>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</si>
  <si>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</si>
  <si>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</si>
  <si>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</si>
  <si>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</si>
  <si>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</si>
  <si>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</si>
  <si>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</si>
  <si>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</si>
  <si>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</si>
  <si>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</si>
  <si>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</si>
  <si>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</si>
  <si>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</si>
  <si>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</si>
  <si>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</si>
  <si>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</si>
  <si>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</si>
  <si>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</si>
  <si>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</si>
  <si>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</si>
  <si>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</si>
  <si>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</si>
  <si>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</si>
  <si>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</si>
  <si>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</si>
  <si>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</si>
  <si>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</si>
  <si>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</si>
  <si>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</si>
  <si>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</si>
  <si>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</si>
  <si>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</si>
  <si>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</si>
  <si>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</si>
  <si>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</si>
  <si>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</si>
  <si>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</si>
  <si>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</si>
  <si>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</si>
  <si>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</si>
  <si>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</si>
  <si>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</si>
  <si>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</si>
  <si>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</si>
  <si>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</si>
  <si>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</si>
  <si>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</si>
  <si>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</si>
  <si>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</si>
  <si>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</si>
  <si>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</si>
  <si>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</si>
  <si>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</si>
  <si>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</si>
  <si>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</si>
  <si>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</si>
  <si>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</si>
  <si>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</si>
  <si>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</si>
  <si>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</si>
  <si>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</si>
  <si>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</si>
  <si>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</si>
  <si>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</si>
  <si>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</si>
  <si>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</si>
  <si>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</si>
  <si>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</si>
  <si>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</si>
  <si>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</si>
  <si>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</si>
  <si>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</si>
  <si>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</si>
  <si>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</si>
  <si>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</si>
  <si>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</si>
  <si>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</si>
  <si>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</si>
  <si>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</si>
  <si>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</si>
  <si>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</si>
  <si>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</si>
  <si>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</si>
  <si>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</si>
  <si>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</si>
  <si>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</si>
  <si>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</si>
  <si>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</si>
  <si>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</si>
  <si>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</si>
  <si>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</si>
  <si>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</si>
  <si>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</si>
  <si>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</si>
  <si>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</si>
  <si>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</si>
  <si>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</si>
  <si>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</si>
  <si>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</si>
  <si>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</si>
  <si>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</si>
  <si>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</si>
  <si>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</si>
  <si>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</si>
  <si>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</si>
  <si>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</si>
  <si>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</si>
  <si>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</si>
  <si>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</si>
  <si>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</si>
  <si>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</si>
  <si>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</si>
  <si>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</si>
  <si>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</si>
  <si>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</si>
  <si>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</si>
  <si>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</si>
  <si>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</si>
  <si>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</si>
  <si>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</si>
  <si>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</si>
  <si>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</si>
  <si>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</si>
  <si>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</si>
  <si>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</si>
  <si>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</si>
  <si>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</si>
  <si>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</si>
  <si>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</si>
  <si>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</si>
  <si>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</si>
  <si>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</si>
  <si>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</si>
  <si>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</si>
  <si>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</si>
  <si>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</si>
  <si>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</si>
  <si>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</si>
  <si>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</si>
  <si>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</si>
  <si>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</si>
  <si>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</si>
  <si>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</si>
  <si>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</si>
  <si>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</si>
  <si>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</si>
  <si>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</si>
  <si>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</si>
  <si>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</si>
  <si>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</si>
  <si>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</si>
  <si>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</si>
  <si>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</si>
  <si>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</si>
  <si>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</si>
  <si>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</si>
  <si>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</si>
  <si>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</si>
  <si>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</si>
  <si>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</si>
  <si>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</si>
  <si>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</si>
  <si>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</si>
  <si>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</si>
  <si>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</si>
  <si>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</si>
  <si>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</si>
  <si>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</si>
  <si>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</si>
  <si>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</si>
  <si>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</si>
  <si>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</si>
  <si>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</si>
  <si>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</si>
  <si>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</si>
  <si>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</si>
  <si>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</si>
  <si>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</si>
  <si>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</si>
  <si>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</si>
  <si>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</si>
  <si>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</si>
  <si>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</si>
  <si>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</si>
  <si>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</si>
  <si>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</si>
  <si>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</si>
  <si>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</si>
  <si>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</si>
  <si>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</si>
  <si>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</si>
  <si>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</si>
  <si>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</si>
  <si>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</si>
  <si>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</si>
  <si>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</si>
  <si>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</si>
  <si>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</si>
  <si>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</si>
  <si>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</si>
  <si>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</si>
  <si>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</si>
  <si>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</si>
  <si>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</si>
  <si>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</si>
  <si>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</si>
  <si>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</si>
  <si>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</si>
  <si>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</si>
  <si>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</si>
  <si>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</si>
  <si>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</si>
  <si>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</si>
  <si>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</si>
  <si>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</si>
  <si>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</si>
  <si>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</si>
  <si>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</si>
  <si>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</si>
  <si>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</si>
  <si>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</si>
  <si>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</si>
  <si>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</si>
  <si>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</si>
  <si>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</si>
  <si>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</si>
  <si>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</si>
  <si>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</si>
  <si>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</si>
  <si>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</si>
  <si>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</si>
  <si>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</si>
  <si>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</si>
  <si>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</si>
  <si>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</si>
  <si>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</si>
  <si>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</si>
  <si>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</si>
  <si>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</si>
  <si>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</si>
  <si>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</si>
  <si>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</si>
  <si>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</si>
  <si>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</si>
  <si>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</si>
  <si>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</si>
  <si>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</si>
  <si>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</si>
  <si>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</si>
  <si>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</si>
  <si>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</si>
  <si>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</si>
  <si>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</si>
  <si>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</si>
  <si>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</si>
  <si>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</si>
  <si>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</si>
  <si>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</si>
  <si>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</si>
  <si>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</si>
  <si>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</si>
  <si>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</si>
  <si>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</si>
  <si>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</si>
  <si>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</si>
  <si>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</si>
  <si>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</si>
  <si>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</si>
  <si>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</si>
  <si>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</si>
  <si>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</si>
  <si>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</si>
  <si>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</si>
  <si>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</si>
  <si>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</si>
  <si>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</si>
  <si>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</si>
  <si>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</si>
  <si>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</si>
  <si>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</si>
  <si>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</si>
  <si>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</si>
  <si>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</si>
  <si>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</si>
  <si>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</si>
  <si>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</si>
  <si>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</si>
  <si>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</si>
  <si>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</si>
  <si>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</si>
  <si>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</si>
  <si>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</si>
  <si>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</si>
  <si>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</si>
  <si>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</si>
  <si>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</si>
  <si>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</si>
  <si>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</si>
  <si>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</si>
  <si>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</si>
  <si>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</si>
  <si>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</si>
  <si>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</si>
  <si>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</si>
  <si>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</si>
  <si>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</si>
  <si>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</si>
  <si>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</si>
  <si>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</si>
  <si>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</si>
  <si>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</si>
  <si>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</si>
  <si>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</si>
  <si>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</si>
  <si>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</si>
  <si>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</si>
  <si>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</si>
  <si>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</si>
  <si>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</si>
  <si>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</si>
  <si>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</si>
  <si>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</si>
  <si>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</si>
  <si>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</si>
  <si>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</si>
  <si>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</si>
  <si>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</si>
  <si>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</si>
  <si>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</si>
  <si>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</si>
  <si>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</si>
  <si>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</si>
  <si>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</si>
  <si>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</si>
  <si>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</si>
  <si>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</si>
  <si>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</si>
  <si>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</si>
  <si>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</si>
  <si>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</si>
  <si>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</si>
  <si>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</si>
  <si>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</si>
  <si>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</si>
  <si>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</si>
  <si>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</si>
  <si>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</si>
  <si>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</si>
  <si>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</si>
  <si>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</si>
  <si>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</si>
  <si>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</si>
  <si>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</si>
  <si>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</si>
  <si>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</si>
  <si>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</si>
  <si>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</si>
  <si>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</si>
  <si>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</si>
  <si>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</si>
  <si>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</si>
  <si>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</si>
  <si>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</si>
  <si>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</si>
  <si>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</si>
  <si>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</si>
  <si>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</si>
  <si>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</si>
  <si>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</si>
  <si>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</si>
  <si>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</si>
  <si>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</si>
  <si>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</si>
  <si>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</si>
  <si>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</si>
  <si>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</si>
  <si>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</si>
  <si>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</si>
  <si>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</si>
  <si>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</si>
  <si>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</si>
  <si>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</si>
  <si>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</si>
  <si>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</si>
  <si>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</si>
  <si>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</si>
  <si>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</si>
  <si>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</si>
  <si>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</si>
  <si>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</si>
  <si>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</si>
  <si>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</si>
  <si>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</si>
  <si>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</si>
  <si>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</si>
  <si>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</si>
  <si>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</si>
  <si>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</si>
  <si>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</si>
  <si>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</si>
  <si>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</si>
  <si>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</si>
  <si>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</si>
  <si>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</si>
  <si>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</si>
  <si>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</si>
  <si>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</si>
  <si>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</si>
  <si>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</si>
  <si>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</si>
  <si>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</si>
  <si>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</si>
  <si>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</si>
  <si>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</si>
  <si>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</si>
  <si>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</si>
  <si>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</si>
  <si>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</si>
  <si>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</si>
  <si>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</si>
  <si>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</si>
  <si>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</si>
  <si>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</si>
  <si>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</si>
  <si>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</si>
  <si>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</si>
  <si>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</si>
  <si>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</si>
  <si>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</si>
  <si>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</si>
  <si>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</si>
  <si>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</si>
  <si>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</si>
  <si>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</si>
  <si>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</si>
  <si>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</si>
  <si>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</si>
  <si>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</si>
  <si>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</si>
  <si>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</si>
  <si>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</si>
  <si>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</si>
  <si>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</si>
  <si>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</si>
  <si>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</si>
  <si>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</si>
  <si>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</si>
  <si>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</si>
  <si>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</si>
  <si>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</si>
  <si>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</si>
  <si>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</si>
  <si>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</si>
  <si>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</si>
  <si>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</si>
  <si>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</si>
  <si>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</si>
  <si>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</si>
  <si>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</si>
  <si>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</si>
  <si>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</si>
  <si>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</si>
  <si>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</si>
  <si>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</si>
  <si>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</si>
  <si>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</si>
  <si>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</si>
  <si>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</si>
  <si>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</si>
  <si>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</si>
  <si>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</si>
  <si>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</si>
  <si>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</si>
  <si>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</si>
  <si>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</si>
  <si>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</si>
  <si>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</si>
  <si>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</si>
  <si>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</si>
  <si>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</si>
  <si>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</si>
  <si>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</si>
  <si>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</si>
  <si>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</si>
  <si>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</si>
  <si>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</si>
  <si>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</si>
  <si>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</si>
  <si>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</si>
  <si>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</si>
  <si>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</si>
  <si>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</si>
  <si>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</si>
  <si>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</si>
  <si>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</si>
  <si>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</si>
  <si>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</si>
  <si>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</si>
  <si>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</si>
  <si>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</si>
  <si>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</si>
  <si>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</si>
  <si>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</si>
  <si>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</si>
  <si>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</si>
  <si>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</si>
  <si>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</si>
  <si>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</si>
  <si>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</si>
  <si>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</si>
  <si>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</si>
  <si>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</si>
  <si>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</si>
  <si>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</si>
  <si>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</si>
  <si>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</si>
  <si>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</si>
  <si>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</si>
  <si>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</si>
  <si>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</si>
  <si>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</si>
  <si>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</si>
  <si>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</si>
  <si>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</si>
  <si>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</si>
  <si>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</si>
  <si>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</si>
  <si>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</si>
  <si>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</si>
  <si>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</si>
  <si>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</si>
  <si>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</si>
  <si>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</si>
  <si>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</si>
  <si>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</si>
  <si>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</si>
  <si>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</si>
  <si>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</si>
  <si>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</si>
  <si>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</si>
  <si>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</si>
  <si>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</si>
  <si>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</si>
  <si>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</si>
  <si>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</si>
  <si>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</si>
  <si>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</si>
  <si>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</si>
  <si>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</si>
  <si>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</si>
  <si>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</si>
  <si>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</si>
  <si>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</si>
  <si>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</si>
  <si>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</si>
  <si>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</si>
  <si>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</si>
  <si>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</si>
  <si>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</si>
  <si>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</si>
  <si>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</si>
  <si>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</si>
  <si>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</si>
  <si>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</si>
  <si>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</si>
  <si>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</si>
  <si>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</si>
  <si>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</si>
  <si>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</si>
  <si>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</si>
  <si>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</si>
  <si>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</si>
  <si>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</si>
  <si>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</si>
  <si>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</si>
  <si>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</si>
  <si>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</si>
  <si>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</si>
  <si>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</si>
  <si>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</si>
  <si>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</si>
  <si>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</si>
  <si>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</si>
  <si>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</si>
  <si>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</si>
  <si>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</si>
  <si>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</si>
  <si>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</si>
  <si>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</si>
  <si>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</si>
  <si>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</si>
  <si>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</si>
  <si>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</si>
  <si>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</si>
  <si>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</si>
  <si>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</si>
  <si>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</si>
  <si>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</si>
  <si>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</si>
  <si>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</si>
  <si>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</si>
  <si>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</si>
  <si>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</si>
  <si>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</si>
  <si>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</si>
  <si>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</si>
  <si>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</si>
  <si>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</si>
  <si>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</si>
  <si>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</si>
  <si>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</si>
  <si>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</si>
  <si>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</si>
  <si>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</si>
  <si>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</si>
  <si>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</si>
  <si>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</si>
  <si>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</si>
  <si>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</si>
  <si>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</si>
  <si>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</si>
  <si>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</si>
  <si>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</si>
  <si>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</si>
  <si>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</si>
  <si>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</si>
  <si>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</si>
  <si>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</si>
  <si>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</si>
  <si>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</si>
  <si>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</si>
  <si>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</si>
  <si>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</si>
  <si>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</si>
  <si>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</si>
  <si>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</si>
  <si>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</si>
  <si>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</si>
  <si>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</si>
  <si>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</si>
  <si>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</si>
  <si>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</si>
  <si>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</si>
  <si>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</si>
  <si>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</si>
  <si>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</si>
  <si>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</si>
  <si>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</si>
  <si>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</si>
  <si>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</si>
  <si>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</si>
  <si>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</si>
  <si>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</si>
  <si>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</si>
  <si>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</si>
  <si>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</si>
  <si>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</si>
  <si>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</si>
  <si>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</si>
  <si>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</si>
  <si>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</si>
  <si>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</si>
  <si>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</si>
  <si>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</si>
  <si>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</si>
  <si>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</si>
  <si>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</si>
  <si>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</si>
  <si>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</si>
  <si>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</si>
  <si>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</si>
  <si>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</si>
  <si>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</si>
  <si>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</si>
  <si>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</si>
  <si>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</si>
  <si>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</si>
  <si>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</si>
  <si>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</si>
  <si>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</si>
  <si>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</si>
  <si>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</si>
  <si>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</si>
  <si>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</si>
  <si>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</si>
  <si>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</si>
  <si>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</si>
  <si>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</si>
  <si>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</si>
  <si>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</si>
  <si>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</si>
  <si>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</si>
  <si>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</si>
  <si>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</si>
  <si>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</si>
  <si>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</si>
  <si>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</si>
  <si>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</si>
  <si>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</si>
  <si>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</si>
  <si>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</si>
  <si>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</si>
  <si>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</si>
  <si>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</si>
  <si>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</si>
  <si>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</si>
  <si>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</si>
  <si>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</si>
  <si>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</si>
  <si>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</si>
  <si>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</si>
  <si>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</si>
  <si>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</si>
  <si>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</si>
  <si>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</si>
  <si>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</si>
  <si>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</si>
  <si>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</si>
  <si>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</si>
  <si>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</si>
  <si>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</si>
  <si>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</si>
  <si>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</si>
  <si>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</si>
  <si>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</si>
  <si>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</si>
  <si>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</si>
  <si>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</si>
  <si>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</si>
  <si>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</si>
  <si>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</si>
  <si>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</si>
  <si>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</si>
  <si>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</si>
  <si>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</si>
  <si>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</si>
  <si>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</si>
  <si>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</si>
  <si>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</si>
  <si>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</si>
  <si>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</si>
  <si>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</si>
  <si>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</si>
  <si>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</si>
  <si>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</si>
  <si>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</si>
  <si>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</si>
  <si>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</si>
  <si>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</si>
  <si>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</si>
  <si>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</si>
  <si>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</si>
  <si>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</si>
  <si>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</si>
  <si>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</si>
  <si>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</si>
  <si>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</si>
  <si>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</si>
  <si>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</si>
  <si>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</si>
  <si>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</si>
  <si>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</si>
  <si>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</si>
  <si>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</si>
  <si>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</si>
  <si>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</si>
  <si>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</si>
  <si>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</si>
  <si>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</si>
  <si>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</si>
  <si>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</si>
  <si>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</si>
  <si>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</si>
  <si>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</si>
  <si>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</si>
  <si>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</si>
  <si>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</si>
  <si>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</si>
  <si>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</si>
  <si>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</si>
  <si>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</si>
  <si>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</si>
  <si>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</si>
  <si>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</si>
  <si>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</si>
  <si>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</si>
  <si>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</si>
  <si>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</si>
  <si>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</si>
  <si>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</si>
  <si>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</si>
  <si>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</si>
  <si>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</si>
  <si>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</si>
  <si>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</si>
  <si>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</si>
  <si>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</si>
  <si>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</si>
  <si>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</si>
  <si>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</si>
  <si>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</si>
  <si>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</si>
  <si>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</si>
  <si>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</si>
  <si>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</si>
  <si>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</si>
  <si>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</si>
  <si>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</si>
  <si>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</si>
  <si>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</si>
  <si>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</si>
  <si>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</si>
  <si>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</si>
  <si>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</si>
  <si>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</si>
  <si>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</si>
  <si>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</si>
  <si>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</si>
  <si>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</si>
  <si>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</si>
  <si>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</si>
  <si>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</si>
  <si>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</si>
  <si>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</si>
  <si>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</si>
  <si>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</si>
  <si>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</si>
  <si>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</si>
  <si>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</si>
  <si>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</si>
  <si>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</si>
  <si>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</si>
  <si>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</si>
  <si>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</si>
  <si>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</si>
  <si>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</si>
  <si>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</si>
  <si>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</si>
  <si>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</si>
  <si>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</si>
  <si>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</si>
  <si>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</si>
  <si>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</si>
  <si>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</si>
  <si>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</si>
  <si>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</si>
  <si>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</si>
  <si>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</si>
  <si>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</si>
  <si>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</si>
  <si>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</si>
  <si>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</si>
  <si>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</si>
  <si>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</si>
  <si>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</si>
  <si>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</si>
  <si>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</si>
  <si>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</si>
  <si>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</si>
  <si>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</si>
  <si>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</si>
  <si>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</si>
  <si>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</si>
  <si>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</si>
  <si>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</si>
  <si>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</si>
  <si>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</si>
  <si>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</si>
  <si>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</si>
  <si>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</si>
  <si>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</si>
  <si>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</si>
  <si>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</si>
  <si>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</si>
  <si>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</si>
  <si>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</si>
  <si>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</si>
  <si>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</si>
  <si>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</si>
  <si>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</si>
  <si>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</si>
  <si>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</si>
  <si>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</si>
  <si>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</si>
  <si>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</si>
  <si>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</si>
  <si>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</si>
  <si>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</si>
  <si>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</si>
  <si>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</si>
  <si>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</si>
  <si>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</si>
  <si>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</si>
  <si>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</si>
  <si>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</si>
  <si>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</si>
  <si>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</si>
  <si>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</si>
  <si>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</si>
  <si>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</si>
  <si>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</si>
  <si>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</si>
  <si>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</si>
  <si>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</si>
  <si>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</si>
  <si>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</si>
  <si>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</si>
  <si>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</si>
  <si>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</si>
  <si>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</si>
  <si>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</si>
  <si>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</si>
  <si>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</si>
  <si>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</si>
  <si>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</si>
  <si>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</si>
  <si>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</si>
  <si>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</si>
  <si>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</si>
  <si>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</si>
  <si>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</si>
  <si>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</si>
  <si>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</si>
  <si>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</si>
  <si>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</si>
  <si>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</si>
  <si>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</si>
  <si>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</si>
  <si>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</si>
  <si>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</si>
  <si>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</si>
  <si>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</si>
  <si>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</si>
  <si>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</si>
  <si>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</si>
  <si>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</si>
  <si>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</si>
  <si>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</si>
  <si>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</si>
  <si>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</si>
  <si>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</si>
  <si>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</si>
  <si>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</si>
  <si>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</si>
  <si>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</si>
  <si>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</si>
  <si>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</si>
  <si>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</si>
  <si>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</si>
  <si>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</si>
  <si>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</si>
  <si>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</si>
  <si>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</si>
  <si>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</si>
  <si>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</si>
  <si>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</si>
  <si>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</si>
  <si>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</si>
  <si>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</si>
  <si>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</si>
  <si>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</si>
  <si>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</si>
  <si>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</si>
  <si>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</si>
  <si>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</si>
  <si>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</si>
  <si>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</si>
  <si>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</si>
  <si>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</si>
  <si>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</si>
  <si>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</si>
  <si>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</si>
  <si>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</si>
  <si>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</si>
  <si>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</si>
  <si>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</si>
  <si>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</si>
  <si>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</si>
  <si>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</si>
  <si>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</si>
  <si>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</si>
  <si>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</si>
  <si>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</si>
  <si>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</si>
  <si>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</si>
  <si>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</si>
  <si>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</si>
  <si>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</si>
  <si>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</si>
  <si>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</si>
  <si>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</si>
  <si>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</si>
  <si>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</si>
  <si>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</si>
  <si>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</si>
  <si>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</si>
  <si>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</si>
  <si>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</si>
  <si>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</si>
  <si>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</si>
  <si>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</si>
  <si>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</si>
  <si>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</si>
  <si>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</si>
  <si>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</si>
  <si>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</si>
  <si>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</si>
  <si>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</si>
  <si>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</si>
  <si>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</si>
  <si>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</si>
  <si>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</si>
  <si>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</si>
  <si>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</si>
  <si>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</si>
  <si>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</si>
  <si>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</si>
  <si>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</si>
  <si>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</si>
  <si>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</si>
  <si>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</si>
  <si>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</si>
  <si>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</si>
  <si>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</si>
  <si>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</si>
  <si>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</si>
  <si>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</si>
  <si>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</si>
  <si>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</si>
  <si>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</si>
  <si>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</si>
  <si>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</si>
  <si>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</si>
  <si>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</si>
  <si>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</si>
  <si>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</si>
  <si>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</si>
  <si>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</si>
  <si>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</si>
  <si>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</si>
  <si>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</si>
  <si>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</si>
  <si>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</si>
  <si>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</si>
  <si>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</si>
  <si>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</si>
  <si>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</si>
  <si>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</si>
  <si>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</si>
  <si>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</si>
  <si>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</si>
  <si>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</si>
  <si>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</si>
  <si>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</si>
  <si>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</si>
  <si>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</si>
  <si>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</si>
  <si>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</si>
  <si>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</si>
  <si>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</si>
  <si>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</si>
  <si>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</si>
  <si>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</si>
  <si>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</si>
  <si>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</si>
  <si>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</si>
  <si>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</si>
  <si>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</si>
  <si>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</si>
  <si>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</si>
  <si>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</si>
  <si>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</si>
  <si>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</si>
  <si>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</si>
  <si>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</si>
  <si>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</si>
  <si>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</si>
  <si>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</si>
  <si>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</si>
  <si>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</si>
  <si>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</si>
  <si>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</si>
  <si>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</si>
  <si>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</si>
  <si>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</si>
  <si>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</si>
  <si>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</si>
  <si>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</si>
  <si>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</si>
  <si>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</si>
  <si>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</si>
  <si>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</si>
  <si>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</si>
  <si>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</si>
  <si>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</si>
  <si>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</si>
  <si>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</si>
  <si>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</si>
  <si>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</si>
  <si>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</si>
  <si>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</si>
  <si>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</si>
  <si>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</si>
  <si>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</si>
  <si>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</si>
  <si>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</si>
  <si>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</si>
  <si>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</si>
  <si>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</si>
  <si>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</si>
  <si>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</si>
  <si>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</si>
  <si>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</si>
  <si>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</si>
  <si>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</si>
  <si>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</si>
  <si>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</si>
  <si>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</si>
  <si>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</si>
  <si>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</si>
  <si>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</si>
  <si>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</si>
  <si>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</si>
  <si>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</si>
  <si>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</si>
  <si>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</si>
  <si>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</si>
  <si>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</si>
  <si>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</si>
  <si>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</si>
  <si>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</si>
  <si>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</si>
  <si>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</si>
  <si>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</si>
  <si>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</si>
  <si>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</si>
  <si>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</si>
  <si>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</si>
  <si>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</si>
  <si>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</si>
  <si>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</si>
  <si>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</si>
  <si>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</si>
  <si>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</si>
  <si>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</si>
  <si>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</si>
  <si>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</si>
  <si>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</si>
  <si>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</si>
  <si>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</si>
  <si>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</si>
  <si>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</si>
  <si>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</si>
  <si>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</si>
  <si>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</si>
  <si>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</si>
  <si>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</si>
  <si>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</si>
  <si>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</si>
  <si>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</si>
  <si>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</si>
  <si>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</si>
  <si>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</si>
  <si>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</si>
  <si>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</si>
  <si>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</si>
  <si>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</si>
  <si>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</si>
  <si>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</si>
  <si>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</si>
  <si>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</si>
  <si>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</si>
  <si>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</si>
  <si>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</si>
  <si>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</si>
  <si>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</si>
  <si>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</si>
  <si>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</si>
  <si>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</si>
  <si>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</si>
  <si>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</si>
  <si>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</si>
  <si>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</si>
  <si>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</si>
  <si>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</si>
  <si>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</si>
  <si>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</si>
  <si>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</si>
  <si>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</si>
  <si>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</si>
  <si>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</si>
  <si>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</si>
  <si>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</si>
  <si>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</si>
  <si>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</si>
  <si>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</si>
  <si>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</si>
  <si>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</si>
  <si>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</si>
  <si>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</si>
  <si>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</si>
  <si>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</si>
  <si>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</si>
  <si>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</si>
  <si>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</si>
  <si>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</si>
  <si>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</si>
  <si>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</si>
  <si>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</si>
  <si>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</si>
  <si>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</si>
  <si>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</si>
  <si>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</si>
  <si>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</si>
  <si>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</si>
  <si>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</si>
  <si>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</si>
  <si>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</si>
  <si>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</si>
  <si>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</si>
  <si>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</si>
  <si>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</si>
  <si>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</si>
  <si>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</si>
  <si>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</si>
  <si>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</si>
  <si>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</si>
  <si>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</si>
  <si>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</si>
  <si>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</si>
  <si>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</si>
  <si>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</si>
  <si>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</si>
  <si>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</si>
  <si>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</si>
  <si>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</si>
  <si>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</si>
  <si>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</si>
  <si>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</si>
  <si>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</si>
  <si>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</si>
  <si>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</si>
  <si>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</si>
  <si>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</si>
  <si>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</si>
  <si>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</si>
  <si>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</si>
  <si>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</si>
  <si>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</si>
  <si>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</si>
  <si>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</si>
  <si>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</si>
  <si>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</si>
  <si>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</si>
  <si>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</si>
  <si>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</si>
  <si>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</si>
  <si>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</si>
  <si>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</si>
  <si>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</si>
  <si>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</si>
  <si>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</si>
  <si>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</si>
  <si>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</si>
  <si>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</si>
  <si>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</si>
  <si>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</si>
  <si>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</si>
  <si>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</si>
  <si>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</si>
  <si>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</si>
  <si>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</si>
  <si>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</si>
  <si>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</si>
  <si>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</si>
  <si>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</si>
  <si>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</si>
  <si>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</si>
  <si>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</si>
  <si>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</si>
  <si>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</si>
  <si>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</si>
  <si>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</si>
  <si>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</si>
  <si>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</si>
  <si>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</si>
  <si>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</si>
  <si>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</si>
  <si>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</si>
  <si>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</si>
  <si>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</si>
  <si>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</si>
  <si>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</si>
  <si>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</si>
  <si>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</si>
  <si>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</si>
  <si>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</si>
  <si>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</si>
  <si>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</si>
  <si>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</si>
  <si>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</si>
  <si>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</si>
  <si>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</si>
  <si>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</si>
  <si>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</si>
  <si>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</si>
  <si>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</si>
  <si>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</si>
  <si>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</si>
  <si>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</si>
  <si>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</si>
  <si>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</si>
  <si>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</si>
  <si>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</si>
  <si>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</si>
  <si>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</si>
  <si>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</si>
  <si>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</si>
  <si>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</si>
  <si>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</si>
  <si>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</si>
  <si>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</si>
  <si>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</si>
  <si>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</si>
  <si>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</si>
  <si>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</si>
  <si>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</si>
  <si>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</si>
  <si>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</si>
  <si>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</si>
  <si>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</si>
  <si>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</si>
  <si>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</si>
  <si>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</si>
  <si>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</si>
  <si>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</si>
  <si>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</si>
  <si>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</si>
  <si>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</si>
  <si>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</si>
  <si>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</si>
  <si>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</si>
  <si>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</si>
  <si>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</si>
  <si>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</si>
  <si>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</si>
  <si>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</si>
  <si>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</si>
  <si>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</si>
  <si>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</si>
  <si>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</si>
  <si>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</si>
  <si>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</si>
  <si>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</si>
  <si>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</si>
  <si>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</si>
  <si>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</si>
  <si>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</si>
  <si>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</si>
  <si>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</si>
  <si>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</si>
  <si>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</si>
  <si>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</si>
  <si>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</si>
  <si>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</si>
  <si>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</si>
  <si>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</si>
  <si>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</si>
  <si>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</si>
  <si>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</si>
  <si>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</si>
  <si>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</si>
  <si>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</si>
  <si>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</si>
  <si>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</si>
  <si>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</si>
  <si>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</si>
  <si>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</si>
  <si>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</si>
  <si>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</si>
  <si>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</si>
  <si>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</si>
  <si>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</si>
  <si>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</si>
  <si>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</si>
  <si>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</si>
  <si>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</si>
  <si>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</si>
  <si>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</si>
  <si>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</si>
  <si>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</si>
  <si>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</si>
  <si>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</si>
  <si>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</si>
  <si>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</si>
  <si>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</si>
  <si>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</si>
  <si>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</si>
  <si>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</si>
  <si>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</si>
  <si>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</si>
  <si>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</si>
  <si>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</si>
  <si>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</si>
  <si>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</si>
  <si>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</si>
  <si>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</si>
  <si>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</si>
  <si>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</si>
  <si>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</si>
  <si>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</si>
  <si>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</si>
  <si>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</si>
  <si>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</si>
  <si>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</si>
  <si>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</si>
  <si>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</si>
  <si>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</si>
  <si>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</si>
  <si>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</si>
  <si>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</si>
  <si>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</si>
  <si>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</si>
  <si>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</si>
  <si>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</si>
  <si>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</si>
  <si>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</si>
  <si>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</si>
  <si>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</si>
  <si>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</si>
  <si>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</si>
  <si>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</si>
  <si>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</si>
  <si>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</si>
  <si>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</si>
  <si>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</si>
  <si>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</si>
  <si>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</si>
  <si>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</si>
  <si>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</si>
  <si>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</si>
  <si>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</si>
  <si>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</si>
  <si>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</si>
  <si>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</si>
  <si>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</si>
  <si>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</si>
  <si>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</si>
  <si>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</si>
  <si>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</si>
  <si>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</si>
  <si>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</si>
  <si>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</si>
  <si>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</si>
  <si>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</si>
  <si>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</si>
  <si>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</si>
  <si>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</si>
  <si>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</si>
  <si>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</si>
  <si>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</si>
  <si>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</si>
  <si>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</si>
  <si>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</si>
  <si>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</si>
  <si>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</si>
  <si>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</si>
  <si>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</si>
  <si>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</si>
  <si>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</si>
  <si>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</si>
  <si>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</si>
  <si>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</si>
  <si>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</si>
  <si>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</si>
  <si>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</si>
  <si>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</si>
  <si>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</si>
  <si>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</si>
  <si>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</si>
  <si>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</si>
  <si>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</si>
  <si>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</si>
  <si>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</si>
  <si>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</si>
  <si>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</si>
  <si>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</si>
  <si>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</si>
  <si>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</si>
  <si>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</si>
  <si>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</si>
  <si>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</si>
  <si>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</si>
  <si>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</si>
  <si>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</si>
  <si>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</si>
  <si>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</si>
  <si>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</si>
  <si>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</si>
  <si>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</si>
  <si>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</si>
  <si>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</si>
  <si>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</si>
  <si>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</si>
  <si>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</si>
  <si>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</si>
  <si>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</si>
  <si>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</si>
  <si>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</si>
  <si>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</si>
  <si>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</si>
  <si>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</si>
  <si>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</si>
  <si>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</si>
  <si>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</si>
  <si>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</si>
  <si>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</si>
  <si>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</si>
  <si>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</si>
  <si>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</si>
  <si>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</si>
  <si>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</si>
  <si>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</si>
  <si>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</si>
  <si>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</si>
  <si>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</si>
  <si>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</si>
  <si>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</si>
  <si>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</si>
  <si>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</si>
  <si>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</si>
  <si>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</si>
  <si>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</si>
  <si>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</si>
  <si>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</si>
  <si>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</si>
  <si>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</si>
  <si>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</si>
  <si>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</si>
  <si>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</si>
  <si>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</si>
  <si>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</si>
  <si>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</si>
  <si>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</si>
  <si>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</si>
  <si>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</si>
  <si>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</si>
  <si>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</si>
  <si>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</si>
  <si>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</si>
  <si>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</si>
  <si>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</si>
  <si>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</si>
  <si>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</si>
  <si>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</si>
  <si>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</si>
  <si>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</si>
  <si>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</si>
  <si>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</si>
  <si>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</si>
  <si>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</si>
  <si>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</si>
  <si>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</si>
  <si>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</si>
  <si>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</si>
  <si>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</si>
  <si>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</si>
  <si>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</si>
  <si>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</si>
  <si>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</si>
  <si>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</si>
  <si>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</si>
  <si>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</si>
  <si>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</si>
  <si>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</si>
  <si>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</si>
  <si>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</si>
  <si>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</si>
  <si>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</si>
  <si>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</si>
  <si>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</si>
  <si>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</si>
  <si>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</si>
  <si>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</si>
  <si>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</si>
  <si>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</si>
  <si>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</si>
  <si>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</si>
  <si>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</si>
  <si>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</si>
  <si>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</si>
  <si>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</si>
  <si>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</si>
  <si>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</si>
  <si>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</si>
  <si>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</si>
  <si>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</si>
  <si>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</si>
  <si>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</si>
  <si>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</si>
  <si>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</si>
  <si>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</si>
  <si>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</si>
  <si>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</si>
  <si>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</si>
  <si>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</si>
  <si>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</si>
  <si>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</si>
  <si>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</si>
  <si>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</si>
  <si>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</si>
  <si>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</si>
  <si>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</si>
  <si>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</si>
  <si>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</si>
  <si>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</si>
  <si>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</si>
  <si>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</si>
  <si>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</si>
  <si>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</si>
  <si>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</si>
  <si>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</si>
  <si>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</si>
  <si>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</si>
  <si>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</si>
  <si>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</si>
  <si>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</si>
  <si>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</si>
  <si>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</si>
  <si>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</si>
  <si>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</si>
  <si>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</si>
  <si>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</si>
  <si>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</si>
  <si>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</si>
  <si>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</si>
  <si>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</si>
  <si>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</si>
  <si>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</si>
  <si>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</si>
  <si>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</si>
  <si>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</si>
  <si>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</si>
  <si>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</si>
  <si>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</si>
  <si>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</si>
  <si>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</si>
  <si>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</si>
  <si>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</si>
  <si>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</si>
  <si>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</si>
  <si>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</si>
  <si>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</si>
  <si>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</si>
  <si>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</si>
  <si>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</si>
  <si>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</si>
  <si>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</si>
  <si>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</si>
  <si>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</si>
  <si>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</si>
  <si>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</si>
  <si>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</si>
  <si>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</si>
  <si>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</si>
  <si>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</si>
  <si>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</si>
  <si>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</si>
  <si>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</si>
  <si>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</si>
  <si>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</si>
  <si>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</si>
  <si>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</si>
  <si>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</si>
  <si>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</si>
  <si>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</si>
  <si>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</si>
  <si>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</si>
  <si>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</si>
  <si>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</si>
  <si>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</si>
  <si>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</si>
  <si>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</si>
  <si>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</si>
  <si>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</si>
  <si>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</si>
  <si>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</si>
  <si>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</si>
  <si>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</si>
  <si>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</si>
  <si>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</si>
  <si>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</si>
  <si>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</si>
  <si>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</si>
  <si>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</si>
  <si>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</si>
  <si>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</si>
  <si>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</si>
  <si>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</si>
  <si>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</si>
  <si>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</si>
  <si>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</si>
  <si>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</si>
  <si>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</si>
  <si>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</si>
  <si>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</si>
  <si>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</si>
  <si>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</si>
  <si>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</si>
  <si>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</si>
  <si>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</si>
  <si>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</si>
  <si>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</si>
  <si>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</si>
  <si>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</si>
  <si>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</si>
  <si>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</si>
  <si>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</si>
  <si>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</si>
  <si>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</si>
  <si>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</si>
  <si>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</si>
  <si>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</si>
  <si>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</si>
  <si>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</si>
  <si>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</si>
  <si>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</si>
  <si>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</si>
  <si>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</si>
  <si>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</si>
  <si>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</si>
  <si>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</si>
  <si>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</si>
  <si>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</si>
  <si>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</si>
  <si>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</si>
  <si>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</si>
  <si>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</si>
  <si>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</si>
  <si>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</si>
  <si>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</si>
  <si>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</si>
  <si>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</si>
  <si>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</si>
  <si>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</si>
  <si>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</si>
  <si>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</si>
  <si>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</si>
  <si>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</si>
  <si>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</si>
  <si>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</si>
  <si>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</si>
  <si>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</si>
  <si>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</si>
  <si>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</si>
  <si>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</si>
  <si>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</si>
  <si>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</si>
  <si>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</si>
  <si>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</si>
  <si>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</si>
  <si>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</si>
  <si>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</si>
  <si>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</si>
  <si>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</si>
  <si>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</si>
  <si>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</si>
  <si>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</si>
  <si>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</si>
  <si>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</si>
  <si>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</si>
  <si>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</si>
  <si>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</si>
  <si>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</si>
  <si>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</si>
  <si>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</si>
  <si>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</si>
  <si>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</si>
  <si>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</si>
  <si>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</si>
  <si>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</si>
  <si>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</si>
  <si>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</si>
  <si>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</si>
  <si>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</si>
  <si>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</si>
  <si>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</si>
  <si>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</si>
  <si>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</si>
  <si>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</si>
  <si>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</si>
  <si>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</si>
  <si>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</si>
  <si>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</si>
  <si>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</si>
  <si>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</si>
  <si>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</si>
  <si>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</si>
  <si>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</si>
  <si>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</si>
  <si>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</si>
  <si>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</si>
  <si>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</si>
  <si>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</si>
  <si>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</si>
  <si>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</si>
  <si>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</si>
  <si>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</si>
  <si>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</si>
  <si>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</si>
  <si>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</si>
  <si>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</si>
  <si>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</si>
  <si>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</si>
  <si>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</si>
  <si>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</si>
  <si>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</si>
  <si>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</si>
  <si>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</si>
  <si>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</si>
  <si>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</si>
  <si>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</si>
  <si>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</si>
  <si>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</si>
  <si>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</si>
  <si>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</si>
  <si>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</si>
  <si>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</si>
  <si>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</si>
  <si>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</si>
  <si>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</si>
  <si>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</si>
  <si>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</si>
  <si>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</si>
  <si>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</si>
  <si>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</si>
  <si>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</si>
  <si>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</si>
  <si>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</si>
  <si>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</si>
  <si>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</si>
  <si>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</si>
  <si>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</si>
  <si>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</si>
  <si>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</si>
  <si>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</si>
  <si>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</si>
  <si>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</si>
  <si>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</si>
  <si>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</si>
  <si>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</si>
  <si>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</si>
  <si>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</si>
  <si>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</si>
  <si>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</si>
  <si>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</si>
  <si>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</si>
  <si>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</si>
  <si>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</si>
  <si>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</si>
  <si>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</si>
  <si>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</si>
  <si>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</si>
  <si>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</si>
  <si>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</si>
  <si>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</si>
  <si>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</si>
  <si>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</si>
  <si>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</si>
  <si>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</si>
  <si>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</si>
  <si>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</si>
  <si>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</si>
  <si>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</si>
  <si>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</si>
  <si>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</si>
  <si>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</si>
  <si>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</si>
  <si>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</si>
  <si>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</si>
  <si>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</si>
  <si>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</si>
  <si>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</si>
  <si>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</si>
  <si>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</si>
  <si>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</si>
  <si>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</si>
  <si>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</si>
  <si>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</si>
  <si>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</si>
  <si>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</si>
  <si>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</si>
  <si>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</si>
  <si>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</si>
  <si>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</si>
  <si>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</si>
  <si>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</si>
  <si>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</si>
  <si>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</si>
  <si>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</si>
  <si>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</si>
  <si>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</si>
  <si>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</si>
  <si>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</si>
  <si>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</si>
  <si>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</si>
  <si>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</si>
  <si>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</si>
  <si>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</si>
  <si>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</si>
  <si>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</si>
  <si>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</si>
  <si>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</si>
  <si>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</si>
  <si>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</si>
  <si>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</si>
  <si>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</si>
  <si>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</si>
  <si>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</si>
  <si>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</si>
  <si>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</si>
  <si>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</si>
  <si>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</si>
  <si>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</si>
  <si>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</si>
  <si>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</si>
  <si>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</si>
  <si>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</si>
  <si>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</si>
  <si>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</si>
  <si>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</si>
  <si>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</si>
  <si>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</si>
  <si>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</si>
  <si>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</si>
  <si>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</si>
  <si>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</si>
  <si>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</si>
  <si>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</si>
  <si>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</si>
  <si>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</si>
  <si>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</si>
  <si>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</si>
  <si>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</si>
  <si>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</si>
  <si>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</si>
  <si>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</si>
  <si>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</si>
  <si>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</si>
  <si>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</si>
  <si>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</si>
  <si>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</si>
  <si>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</si>
  <si>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</si>
  <si>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</si>
  <si>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</si>
  <si>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</si>
  <si>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</si>
  <si>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</si>
  <si>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</si>
  <si>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</si>
  <si>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</si>
  <si>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</si>
  <si>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</si>
  <si>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</si>
  <si>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</si>
  <si>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</si>
  <si>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</si>
  <si>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</si>
  <si>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</si>
  <si>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</si>
  <si>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</si>
  <si>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</si>
  <si>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</si>
  <si>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</si>
  <si>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</si>
  <si>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</si>
  <si>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</si>
  <si>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</si>
  <si>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</si>
  <si>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</si>
  <si>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</si>
  <si>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</si>
  <si>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</si>
  <si>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</si>
  <si>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</si>
  <si>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</si>
  <si>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</si>
  <si>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</si>
  <si>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</si>
  <si>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</si>
  <si>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</si>
  <si>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</si>
  <si>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</si>
  <si>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</si>
  <si>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</si>
  <si>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</si>
  <si>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</si>
  <si>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</si>
  <si>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</si>
  <si>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</si>
  <si>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</si>
  <si>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</si>
  <si>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</si>
  <si>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</si>
  <si>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</si>
  <si>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</si>
  <si>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</si>
  <si>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</si>
  <si>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</si>
  <si>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</si>
  <si>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</si>
  <si>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</si>
  <si>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</si>
  <si>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</si>
  <si>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</si>
  <si>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</si>
  <si>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</si>
  <si>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</si>
  <si>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</si>
  <si>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</si>
  <si>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</si>
  <si>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</si>
  <si>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</si>
  <si>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</si>
  <si>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</si>
  <si>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</si>
  <si>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</si>
  <si>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</si>
  <si>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</si>
  <si>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</si>
  <si>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</si>
  <si>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</si>
  <si>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</si>
  <si>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</si>
  <si>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</si>
  <si>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</si>
  <si>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</si>
  <si>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</si>
  <si>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</si>
  <si>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</si>
  <si>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</si>
  <si>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</si>
  <si>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</si>
  <si>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</si>
  <si>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</si>
  <si>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</si>
  <si>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</si>
  <si>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</si>
  <si>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</si>
  <si>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</si>
  <si>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</si>
  <si>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</si>
  <si>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</si>
  <si>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</si>
  <si>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</si>
  <si>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</si>
  <si>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</si>
  <si>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</si>
  <si>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</si>
  <si>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</si>
  <si>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</si>
  <si>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</si>
  <si>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</si>
  <si>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</si>
  <si>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</si>
  <si>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</si>
  <si>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</si>
  <si>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</si>
  <si>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</si>
  <si>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</si>
  <si>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</si>
  <si>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</si>
  <si>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</si>
  <si>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</si>
  <si>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</si>
  <si>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</si>
  <si>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</si>
  <si>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</si>
  <si>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</si>
  <si>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</si>
  <si>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</si>
  <si>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</si>
  <si>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</si>
  <si>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</si>
  <si>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</si>
  <si>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</si>
  <si>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</si>
  <si>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</si>
  <si>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</si>
  <si>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</si>
  <si>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</si>
  <si>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</si>
  <si>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</si>
  <si>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</si>
  <si>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</si>
  <si>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</si>
  <si>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</si>
  <si>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</si>
  <si>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</si>
  <si>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</si>
  <si>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</si>
  <si>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</si>
  <si>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</si>
  <si>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</si>
  <si>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</si>
  <si>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</si>
  <si>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</si>
  <si>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</si>
  <si>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</si>
  <si>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</si>
  <si>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</si>
  <si>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</si>
  <si>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</si>
  <si>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</si>
  <si>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</si>
  <si>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</si>
  <si>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</si>
  <si>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</si>
  <si>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</si>
  <si>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</si>
  <si>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</si>
  <si>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</si>
  <si>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</si>
  <si>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</si>
  <si>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</si>
  <si>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</si>
  <si>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</si>
  <si>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</si>
  <si>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</si>
  <si>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</si>
  <si>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</si>
  <si>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</si>
  <si>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</si>
  <si>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</si>
  <si>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</si>
  <si>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</si>
  <si>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</si>
  <si>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</si>
  <si>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</si>
  <si>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</si>
  <si>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</si>
  <si>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</si>
  <si>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</si>
  <si>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</si>
  <si>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</si>
  <si>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</si>
  <si>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</si>
  <si>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</si>
  <si>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</si>
  <si>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</si>
  <si>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</si>
  <si>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</si>
  <si>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</si>
  <si>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</si>
  <si>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</si>
  <si>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</si>
  <si>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</si>
  <si>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</si>
  <si>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</si>
  <si>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</si>
  <si>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</si>
  <si>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</si>
  <si>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</si>
  <si>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</si>
  <si>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</si>
  <si>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</si>
  <si>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</si>
  <si>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</si>
  <si>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</si>
  <si>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</si>
  <si>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</si>
  <si>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</si>
  <si>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</si>
  <si>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</si>
  <si>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</si>
  <si>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</si>
  <si>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</si>
  <si>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</si>
  <si>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</si>
  <si>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</si>
  <si>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</si>
  <si>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</si>
  <si>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</si>
  <si>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</si>
  <si>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</si>
  <si>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</si>
  <si>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</si>
  <si>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</si>
  <si>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</si>
  <si>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</si>
  <si>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</si>
  <si>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</si>
  <si>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</si>
  <si>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</si>
  <si>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</si>
  <si>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</si>
  <si>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</si>
  <si>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</si>
  <si>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</si>
  <si>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</si>
  <si>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</si>
  <si>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</si>
  <si>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</si>
  <si>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</si>
  <si>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</si>
  <si>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</si>
  <si>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</si>
  <si>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</si>
  <si>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</si>
  <si>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</si>
  <si>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</si>
  <si>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</si>
  <si>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</si>
  <si>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</si>
  <si>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</si>
  <si>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</si>
  <si>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</si>
  <si>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</si>
  <si>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</si>
  <si>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</si>
  <si>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</si>
  <si>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</si>
  <si>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</si>
  <si>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</si>
  <si>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</si>
  <si>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</si>
  <si>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</si>
  <si>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</si>
  <si>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</si>
  <si>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</si>
  <si>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</si>
  <si>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</si>
  <si>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</si>
  <si>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</si>
  <si>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</si>
  <si>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</si>
  <si>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</si>
  <si>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</si>
  <si>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</si>
  <si>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</si>
  <si>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</si>
  <si>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</si>
  <si>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</si>
  <si>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</si>
  <si>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</si>
  <si>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</si>
  <si>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</si>
  <si>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</si>
  <si>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</si>
  <si>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</si>
  <si>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</si>
  <si>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</si>
  <si>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</si>
  <si>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</si>
  <si>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</si>
  <si>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</si>
  <si>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</si>
  <si>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</si>
  <si>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</si>
  <si>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</si>
  <si>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</si>
  <si>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</si>
  <si>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</si>
  <si>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</si>
  <si>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</si>
  <si>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</si>
  <si>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</si>
  <si>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</si>
  <si>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</si>
  <si>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</si>
  <si>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</si>
  <si>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</si>
  <si>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</si>
  <si>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</si>
  <si>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</si>
  <si>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</si>
  <si>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</si>
  <si>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</si>
  <si>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</si>
  <si>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</si>
  <si>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</si>
  <si>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</si>
  <si>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</si>
  <si>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</si>
  <si>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</si>
  <si>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</si>
  <si>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</si>
  <si>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</si>
  <si>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</si>
  <si>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</si>
  <si>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</si>
  <si>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</si>
  <si>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</si>
  <si>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</si>
  <si>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</si>
  <si>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</si>
  <si>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</si>
  <si>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</si>
  <si>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</si>
  <si>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</si>
  <si>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</si>
  <si>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</si>
  <si>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</si>
  <si>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</si>
  <si>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</si>
  <si>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</si>
  <si>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</si>
  <si>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</si>
  <si>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</si>
  <si>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</si>
  <si>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</si>
  <si>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</si>
  <si>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</si>
  <si>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</si>
  <si>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</si>
  <si>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</si>
  <si>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</si>
  <si>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</si>
  <si>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</si>
  <si>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</si>
  <si>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</si>
  <si>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</si>
  <si>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</si>
  <si>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</si>
  <si>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</si>
  <si>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</si>
  <si>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</si>
  <si>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</si>
  <si>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</si>
  <si>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</si>
  <si>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</si>
  <si>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</si>
  <si>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</si>
  <si>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</si>
  <si>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</si>
  <si>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</si>
  <si>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</si>
  <si>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</si>
  <si>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</si>
  <si>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</si>
  <si>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</si>
  <si>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</si>
  <si>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</si>
  <si>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</si>
  <si>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</si>
  <si>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</si>
  <si>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</si>
  <si>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</si>
  <si>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</si>
  <si>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</si>
  <si>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</si>
  <si>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</si>
  <si>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</si>
  <si>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</si>
  <si>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</si>
  <si>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</si>
  <si>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</si>
  <si>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</si>
  <si>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</si>
  <si>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</si>
  <si>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</si>
  <si>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</si>
  <si>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</si>
  <si>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</si>
  <si>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</si>
  <si>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</si>
  <si>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</si>
  <si>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</si>
  <si>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</si>
  <si>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</si>
  <si>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</si>
  <si>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</si>
  <si>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</si>
  <si>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</si>
  <si>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</si>
  <si>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</si>
  <si>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</si>
  <si>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</si>
  <si>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</si>
  <si>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</si>
  <si>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</si>
  <si>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</si>
  <si>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</si>
  <si>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</si>
  <si>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</si>
  <si>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</si>
  <si>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</si>
  <si>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</si>
  <si>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</si>
  <si>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</si>
  <si>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</si>
  <si>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</si>
  <si>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</si>
  <si>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</si>
  <si>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</si>
  <si>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</si>
  <si>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</si>
  <si>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</si>
  <si>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</si>
  <si>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</si>
  <si>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</si>
  <si>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</si>
  <si>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</si>
  <si>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</si>
  <si>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</si>
  <si>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</si>
  <si>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</si>
  <si>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</si>
  <si>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</si>
  <si>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</si>
  <si>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</si>
  <si>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</si>
  <si>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</si>
  <si>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</si>
  <si>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</si>
  <si>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</si>
  <si>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</si>
  <si>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</si>
  <si>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</si>
  <si>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</si>
  <si>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</si>
  <si>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</si>
  <si>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</si>
  <si>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</si>
  <si>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</si>
  <si>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</si>
  <si>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</si>
  <si>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</si>
  <si>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</si>
  <si>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</si>
  <si>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</si>
  <si>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</si>
  <si>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</si>
  <si>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</si>
  <si>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</si>
  <si>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</si>
  <si>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</si>
  <si>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</si>
  <si>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</si>
  <si>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</si>
  <si>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</si>
  <si>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</si>
  <si>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</si>
  <si>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</si>
  <si>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</si>
  <si>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</si>
  <si>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</si>
  <si>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</si>
  <si>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</si>
  <si>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</si>
  <si>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</si>
  <si>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</si>
  <si>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</si>
  <si>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</si>
  <si>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</si>
  <si>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</si>
  <si>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</si>
  <si>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</si>
  <si>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</si>
  <si>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</si>
  <si>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</si>
  <si>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</si>
  <si>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</si>
  <si>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</si>
  <si>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</si>
  <si>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</si>
  <si>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</si>
  <si>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</si>
  <si>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</si>
  <si>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</si>
  <si>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</si>
  <si>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</si>
  <si>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</si>
  <si>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</si>
  <si>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</si>
  <si>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</si>
  <si>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</si>
  <si>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</si>
  <si>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</si>
  <si>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</si>
  <si>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</si>
  <si>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</si>
  <si>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</si>
  <si>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</si>
  <si>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</si>
  <si>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</si>
  <si>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</si>
  <si>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</si>
  <si>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</si>
  <si>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</si>
  <si>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</si>
  <si>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</si>
  <si>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</si>
  <si>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</si>
  <si>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</si>
  <si>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</si>
  <si>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</si>
  <si>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</si>
  <si>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</si>
  <si>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</si>
  <si>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</si>
  <si>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</si>
  <si>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</si>
  <si>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</si>
  <si>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</si>
  <si>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</si>
  <si>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</si>
  <si>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</si>
  <si>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</si>
  <si>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</si>
  <si>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</si>
  <si>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</si>
  <si>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</si>
  <si>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</si>
  <si>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</si>
  <si>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</si>
  <si>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</si>
  <si>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</si>
  <si>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</si>
  <si>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</si>
  <si>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</si>
  <si>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</si>
  <si>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</si>
  <si>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</si>
  <si>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</si>
  <si>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</si>
  <si>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</si>
  <si>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</si>
  <si>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</si>
  <si>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</si>
  <si>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</si>
  <si>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</si>
  <si>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</si>
  <si>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</si>
  <si>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</si>
  <si>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</si>
  <si>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</si>
  <si>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</si>
  <si>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</si>
  <si>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</si>
  <si>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</si>
  <si>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</si>
  <si>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</si>
  <si>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</si>
  <si>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</si>
  <si>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</si>
  <si>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</si>
  <si>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</si>
  <si>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</si>
  <si>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</si>
  <si>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</si>
  <si>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</si>
  <si>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</si>
  <si>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</si>
  <si>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</si>
  <si>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</si>
  <si>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</si>
  <si>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</si>
  <si>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</si>
  <si>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</si>
  <si>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</si>
  <si>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</si>
  <si>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</si>
  <si>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</si>
  <si>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</si>
  <si>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</si>
  <si>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</si>
  <si>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</si>
  <si>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</si>
  <si>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</si>
  <si>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</si>
  <si>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</si>
  <si>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</si>
  <si>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</si>
  <si>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</si>
  <si>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</si>
  <si>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</si>
  <si>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</si>
  <si>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</si>
  <si>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</si>
  <si>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</si>
  <si>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</si>
  <si>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</si>
  <si>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</si>
  <si>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</si>
  <si>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</si>
  <si>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</si>
  <si>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</si>
  <si>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</si>
  <si>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</si>
  <si>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</si>
  <si>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</si>
  <si>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</si>
  <si>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</si>
  <si>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</si>
  <si>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</si>
  <si>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</si>
  <si>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</si>
  <si>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</si>
  <si>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</si>
  <si>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</si>
  <si>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</si>
  <si>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</si>
  <si>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</si>
  <si>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</si>
  <si>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</si>
  <si>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</si>
  <si>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</si>
  <si>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</si>
  <si>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</si>
  <si>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</si>
  <si>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</si>
  <si>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</si>
  <si>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</si>
  <si>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</si>
  <si>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</si>
  <si>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</si>
  <si>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</si>
  <si>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</si>
  <si>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</si>
  <si>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</si>
  <si>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</si>
  <si>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</si>
  <si>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</si>
  <si>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</si>
  <si>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</si>
  <si>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</si>
  <si>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</si>
  <si>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</si>
  <si>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</si>
  <si>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</si>
  <si>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</si>
  <si>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</si>
  <si>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</si>
  <si>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</si>
  <si>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</si>
  <si>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</si>
  <si>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</si>
  <si>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</si>
  <si>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</si>
  <si>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</si>
  <si>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</si>
  <si>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</si>
  <si>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</si>
  <si>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</si>
  <si>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</si>
  <si>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</si>
  <si>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</si>
  <si>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</si>
  <si>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</si>
  <si>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</si>
  <si>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</si>
  <si>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</si>
  <si>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</si>
  <si>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</si>
  <si>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</si>
  <si>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</si>
  <si>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</si>
  <si>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</si>
  <si>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</si>
  <si>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</si>
  <si>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</si>
  <si>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</si>
  <si>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</si>
  <si>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</si>
  <si>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</si>
  <si>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</si>
  <si>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</si>
  <si>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</si>
  <si>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</si>
  <si>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</si>
  <si>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</si>
  <si>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</si>
  <si>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</si>
  <si>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</si>
  <si>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</si>
  <si>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</si>
  <si>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</si>
  <si>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</si>
  <si>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</si>
  <si>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</si>
  <si>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</si>
  <si>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</si>
  <si>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</si>
  <si>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</si>
  <si>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</si>
  <si>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</si>
  <si>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</si>
  <si>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</si>
  <si>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</si>
  <si>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</si>
  <si>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</si>
  <si>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</si>
  <si>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</si>
  <si>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</si>
  <si>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</si>
  <si>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</si>
  <si>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</si>
  <si>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</si>
  <si>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</si>
  <si>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</si>
  <si>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</si>
  <si>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</si>
  <si>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</si>
  <si>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</si>
  <si>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</si>
  <si>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</si>
  <si>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</si>
  <si>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</si>
  <si>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</si>
  <si>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</si>
  <si>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</si>
  <si>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</si>
  <si>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</si>
  <si>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</si>
  <si>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</si>
  <si>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</si>
  <si>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</si>
  <si>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</si>
  <si>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</si>
  <si>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</si>
  <si>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</si>
  <si>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</si>
  <si>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</si>
  <si>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</si>
  <si>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</si>
  <si>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</si>
  <si>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</si>
  <si>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</si>
  <si>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</si>
  <si>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</si>
  <si>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</si>
  <si>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</si>
  <si>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</si>
  <si>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</si>
  <si>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</si>
  <si>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</si>
  <si>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</si>
  <si>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</si>
  <si>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</si>
  <si>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</si>
  <si>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</si>
  <si>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</si>
  <si>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</si>
  <si>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</si>
  <si>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</si>
  <si>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</si>
  <si>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</si>
  <si>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</si>
  <si>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</si>
  <si>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</si>
  <si>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</si>
  <si>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</si>
  <si>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</si>
  <si>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</si>
  <si>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</si>
  <si>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</si>
  <si>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</si>
  <si>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</si>
  <si>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</si>
  <si>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</si>
  <si>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</si>
  <si>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</si>
  <si>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</si>
  <si>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</si>
  <si>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</si>
  <si>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</si>
  <si>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</si>
  <si>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</si>
  <si>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</si>
  <si>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</si>
  <si>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</si>
  <si>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</si>
  <si>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</si>
  <si>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</si>
  <si>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</si>
  <si>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</si>
  <si>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</si>
  <si>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</si>
  <si>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</si>
  <si>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</si>
  <si>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</si>
  <si>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</si>
  <si>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</si>
  <si>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</si>
  <si>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</si>
  <si>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</si>
  <si>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</si>
  <si>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</si>
  <si>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</si>
  <si>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</si>
  <si>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</si>
  <si>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</si>
  <si>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</si>
  <si>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</si>
  <si>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</si>
  <si>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</si>
  <si>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</si>
  <si>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</si>
  <si>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</si>
  <si>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</si>
  <si>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</si>
  <si>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</si>
  <si>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</si>
  <si>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</si>
  <si>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</si>
  <si>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</si>
  <si>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</si>
  <si>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</si>
  <si>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</si>
  <si>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</si>
  <si>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</si>
  <si>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</si>
  <si>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</si>
  <si>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</si>
  <si>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</si>
  <si>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</si>
  <si>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</si>
  <si>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</si>
  <si>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</si>
  <si>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</si>
  <si>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</si>
  <si>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</si>
  <si>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</si>
  <si>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</si>
  <si>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</si>
  <si>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</si>
  <si>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</si>
  <si>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</si>
  <si>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</si>
  <si>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</si>
  <si>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</si>
  <si>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</si>
  <si>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</si>
  <si>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</si>
  <si>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</si>
  <si>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</si>
  <si>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</si>
  <si>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</si>
  <si>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</si>
  <si>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</si>
  <si>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</si>
  <si>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</si>
  <si>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</si>
  <si>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</si>
  <si>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</si>
  <si>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</si>
  <si>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</si>
  <si>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</si>
  <si>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</si>
  <si>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</si>
  <si>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</si>
  <si>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</si>
  <si>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</si>
  <si>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</si>
  <si>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</si>
  <si>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</si>
  <si>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</si>
  <si>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</si>
  <si>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</si>
  <si>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</si>
  <si>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</si>
  <si>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</si>
  <si>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</si>
  <si>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</si>
  <si>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</si>
  <si>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</si>
  <si>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</si>
  <si>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</si>
  <si>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</si>
  <si>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</si>
  <si>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</si>
  <si>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</si>
  <si>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</si>
  <si>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</si>
  <si>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</si>
  <si>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</si>
  <si>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</si>
  <si>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</si>
  <si>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</si>
  <si>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</si>
  <si>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</si>
  <si>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</si>
  <si>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</si>
  <si>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</si>
  <si>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</si>
  <si>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</si>
  <si>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</si>
  <si>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</si>
  <si>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</si>
  <si>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</si>
  <si>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</si>
  <si>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</si>
  <si>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</si>
  <si>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</si>
  <si>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</si>
  <si>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</si>
  <si>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</si>
  <si>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</si>
  <si>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</si>
  <si>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</si>
  <si>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</si>
  <si>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</si>
  <si>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</si>
  <si>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</si>
  <si>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</si>
  <si>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</si>
  <si>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</si>
  <si>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</si>
  <si>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</si>
  <si>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</si>
  <si>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</si>
  <si>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</si>
  <si>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</si>
  <si>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</si>
  <si>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</si>
  <si>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</si>
  <si>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</si>
  <si>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</si>
  <si>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</si>
  <si>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</si>
  <si>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</si>
  <si>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</si>
  <si>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</si>
  <si>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</si>
  <si>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</si>
  <si>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</si>
  <si>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</si>
  <si>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</si>
  <si>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</si>
  <si>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</si>
  <si>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</si>
  <si>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</si>
  <si>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</si>
  <si>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</si>
  <si>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</si>
  <si>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</si>
  <si>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</si>
  <si>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</si>
  <si>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</si>
  <si>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</si>
  <si>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</si>
  <si>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</si>
  <si>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</si>
  <si>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</si>
  <si>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</si>
  <si>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</si>
  <si>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</si>
  <si>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</si>
  <si>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</si>
  <si>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</si>
  <si>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</si>
  <si>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</si>
  <si>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</si>
  <si>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</si>
  <si>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</si>
  <si>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</si>
  <si>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</si>
  <si>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</si>
  <si>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</si>
  <si>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</si>
  <si>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</si>
  <si>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</si>
  <si>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</si>
  <si>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</si>
  <si>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</si>
  <si>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</si>
  <si>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</si>
  <si>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</si>
  <si>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</si>
  <si>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</si>
  <si>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</si>
  <si>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</si>
  <si>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</si>
  <si>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</si>
  <si>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</si>
  <si>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</si>
  <si>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</si>
  <si>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</si>
  <si>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</si>
  <si>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</si>
  <si>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</si>
  <si>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</si>
  <si>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</si>
  <si>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</si>
  <si>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</si>
  <si>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</si>
  <si>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</si>
  <si>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</si>
  <si>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</si>
  <si>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</si>
  <si>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</si>
  <si>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</si>
  <si>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</si>
  <si>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</si>
  <si>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</si>
  <si>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</si>
  <si>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</si>
  <si>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</si>
  <si>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</si>
  <si>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</si>
  <si>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</si>
  <si>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</si>
  <si>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</si>
  <si>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</si>
  <si>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</si>
  <si>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</si>
  <si>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</si>
  <si>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</si>
  <si>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</si>
  <si>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</si>
  <si>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</si>
  <si>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</si>
  <si>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</si>
  <si>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</si>
  <si>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</si>
  <si>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</si>
  <si>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</si>
  <si>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</si>
  <si>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</si>
  <si>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</si>
  <si>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</si>
  <si>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</si>
  <si>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</si>
  <si>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</si>
  <si>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</si>
  <si>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</si>
  <si>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</si>
  <si>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</si>
  <si>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</si>
  <si>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</si>
  <si>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</si>
  <si>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</si>
  <si>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</si>
  <si>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</si>
  <si>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</si>
  <si>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</si>
  <si>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</si>
  <si>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</si>
  <si>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</si>
  <si>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</si>
  <si>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</si>
  <si>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</si>
  <si>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</si>
  <si>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</si>
  <si>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</si>
  <si>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</si>
  <si>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</si>
  <si>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</si>
  <si>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</si>
  <si>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</si>
  <si>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</si>
  <si>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</si>
  <si>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</si>
  <si>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</si>
  <si>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</si>
  <si>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</si>
  <si>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</si>
  <si>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</si>
  <si>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</si>
  <si>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</si>
  <si>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</si>
  <si>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</si>
  <si>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</si>
  <si>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</si>
  <si>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</si>
  <si>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</si>
  <si>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</si>
  <si>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</si>
  <si>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</si>
  <si>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</si>
  <si>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</si>
  <si>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</si>
  <si>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</si>
  <si>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</si>
  <si>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</si>
  <si>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</si>
  <si>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</si>
  <si>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</si>
  <si>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</si>
  <si>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</si>
  <si>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</si>
  <si>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</si>
  <si>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</si>
  <si>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</si>
  <si>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</si>
  <si>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</si>
  <si>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</si>
  <si>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</si>
  <si>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</si>
  <si>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</si>
  <si>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</si>
  <si>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</si>
  <si>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</si>
  <si>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</si>
  <si>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</si>
  <si>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</si>
  <si>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</si>
  <si>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</si>
  <si>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</si>
  <si>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</si>
  <si>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</si>
  <si>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</si>
  <si>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</si>
  <si>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</si>
  <si>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</si>
  <si>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</si>
  <si>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</si>
  <si>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</si>
  <si>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</si>
  <si>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</si>
  <si>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</si>
  <si>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</si>
  <si>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</si>
  <si>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</si>
  <si>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</si>
  <si>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</si>
  <si>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</si>
  <si>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</si>
  <si>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</si>
  <si>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</si>
  <si>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</si>
  <si>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</si>
  <si>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</si>
  <si>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</si>
  <si>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</si>
  <si>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</si>
  <si>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</si>
  <si>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</si>
  <si>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</si>
  <si>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</si>
  <si>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</si>
  <si>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</si>
  <si>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</si>
  <si>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</si>
  <si>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</si>
  <si>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</si>
  <si>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</si>
  <si>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</si>
  <si>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</si>
  <si>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</si>
  <si>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</si>
  <si>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</si>
  <si>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</si>
  <si>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</si>
  <si>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</si>
  <si>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</si>
  <si>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</si>
  <si>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</si>
  <si>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</si>
  <si>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</si>
  <si>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</si>
  <si>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</si>
  <si>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</si>
  <si>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</si>
  <si>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</si>
  <si>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</si>
  <si>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</si>
  <si>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</si>
  <si>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</si>
  <si>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</si>
  <si>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</si>
  <si>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</si>
  <si>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</si>
  <si>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</si>
  <si>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</si>
  <si>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</si>
  <si>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</si>
  <si>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</si>
  <si>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</si>
  <si>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</si>
  <si>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</si>
  <si>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</si>
  <si>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</si>
  <si>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</si>
  <si>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</si>
  <si>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</si>
  <si>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</si>
  <si>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</si>
  <si>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</si>
  <si>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</si>
  <si>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</si>
  <si>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</si>
  <si>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</si>
  <si>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</si>
  <si>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</si>
  <si>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</si>
  <si>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</si>
  <si>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</si>
  <si>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</si>
  <si>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</si>
  <si>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</si>
  <si>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</si>
  <si>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</si>
  <si>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</si>
  <si>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</si>
  <si>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</si>
  <si>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</si>
  <si>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</si>
  <si>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</si>
  <si>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</si>
  <si>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</si>
  <si>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</si>
  <si>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</si>
  <si>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</si>
  <si>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</si>
  <si>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</si>
  <si>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</si>
  <si>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</si>
  <si>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</si>
  <si>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</si>
  <si>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</si>
  <si>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</si>
  <si>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</si>
  <si>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</si>
  <si>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</si>
  <si>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</si>
  <si>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</si>
  <si>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</si>
  <si>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</si>
  <si>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</si>
  <si>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</si>
  <si>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</si>
  <si>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</si>
  <si>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</si>
  <si>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</si>
  <si>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</si>
  <si>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</si>
  <si>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</si>
  <si>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</si>
  <si>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</si>
  <si>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</si>
  <si>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</si>
  <si>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</si>
  <si>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</si>
  <si>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</si>
  <si>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</si>
  <si>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</si>
  <si>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</si>
  <si>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</si>
  <si>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</si>
  <si>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</si>
  <si>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</si>
  <si>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</si>
  <si>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</si>
  <si>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</si>
  <si>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</si>
  <si>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</si>
  <si>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</si>
  <si>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</si>
  <si>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</si>
  <si>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</si>
  <si>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</si>
  <si>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</si>
  <si>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</si>
  <si>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</si>
  <si>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</si>
  <si>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</si>
  <si>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</si>
  <si>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</si>
  <si>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</si>
  <si>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</si>
  <si>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</si>
  <si>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</si>
  <si>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</si>
  <si>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</si>
  <si>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</si>
  <si>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</si>
  <si>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</si>
  <si>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</si>
  <si>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</si>
  <si>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</si>
  <si>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</si>
  <si>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</si>
  <si>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</si>
  <si>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</si>
  <si>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</si>
  <si>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</si>
  <si>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</si>
  <si>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</si>
  <si>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</si>
  <si>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</si>
  <si>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</si>
  <si>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</si>
  <si>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</si>
  <si>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</si>
  <si>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</si>
  <si>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</si>
  <si>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</si>
  <si>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</si>
  <si>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</si>
  <si>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</si>
  <si>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</si>
  <si>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</si>
  <si>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</si>
  <si>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</si>
  <si>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</si>
  <si>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</si>
  <si>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</si>
  <si>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</si>
  <si>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</si>
  <si>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</si>
  <si>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</si>
  <si>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</si>
  <si>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</si>
  <si>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</si>
  <si>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</si>
  <si>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</si>
  <si>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</si>
  <si>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</si>
  <si>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</si>
  <si>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</si>
  <si>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</si>
  <si>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</si>
  <si>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</si>
  <si>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</si>
  <si>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</si>
  <si>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</si>
  <si>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</si>
  <si>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</si>
  <si>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</si>
  <si>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</si>
  <si>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</si>
  <si>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</si>
  <si>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</si>
  <si>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</si>
  <si>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</si>
  <si>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</si>
  <si>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</si>
  <si>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</si>
  <si>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</si>
  <si>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</si>
  <si>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</si>
  <si>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</si>
  <si>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</si>
  <si>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</si>
  <si>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</si>
  <si>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</si>
  <si>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</si>
  <si>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</si>
  <si>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</si>
  <si>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</si>
  <si>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</si>
  <si>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</si>
  <si>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</si>
  <si>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</si>
  <si>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</si>
  <si>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</si>
  <si>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</si>
  <si>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</si>
  <si>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</si>
  <si>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</si>
  <si>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</si>
  <si>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</si>
  <si>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</si>
  <si>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</si>
  <si>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</si>
  <si>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</si>
  <si>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</si>
  <si>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</si>
  <si>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</si>
  <si>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</si>
  <si>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</si>
  <si>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</si>
  <si>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</si>
  <si>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</si>
  <si>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</si>
  <si>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</si>
  <si>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</si>
  <si>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</si>
  <si>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</si>
  <si>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</si>
  <si>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</si>
  <si>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</si>
  <si>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</si>
  <si>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</si>
  <si>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</si>
  <si>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</si>
  <si>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</si>
  <si>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</si>
  <si>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</si>
  <si>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</si>
  <si>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</si>
  <si>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</si>
  <si>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</si>
  <si>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</si>
  <si>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</si>
  <si>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</si>
  <si>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</si>
  <si>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</si>
  <si>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</si>
  <si>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</si>
  <si>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</si>
  <si>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</si>
  <si>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</si>
  <si>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</si>
  <si>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</si>
  <si>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</si>
  <si>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</si>
  <si>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</si>
  <si>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</si>
  <si>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</si>
  <si>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</si>
  <si>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</si>
  <si>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</si>
  <si>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</si>
  <si>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</si>
  <si>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</si>
  <si>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</si>
  <si>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</si>
  <si>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</si>
  <si>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</si>
  <si>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</si>
  <si>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</si>
  <si>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</si>
  <si>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</si>
  <si>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</si>
  <si>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</si>
  <si>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</si>
  <si>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</si>
  <si>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</si>
  <si>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</si>
  <si>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</si>
  <si>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</si>
  <si>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</si>
  <si>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</si>
  <si>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</si>
  <si>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</si>
  <si>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</si>
  <si>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</si>
  <si>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</si>
  <si>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</si>
  <si>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</si>
  <si>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</si>
  <si>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</si>
  <si>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</si>
  <si>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</si>
  <si>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</si>
  <si>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</si>
  <si>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</si>
  <si>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</si>
  <si>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</si>
  <si>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</si>
  <si>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</si>
  <si>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</si>
  <si>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</si>
  <si>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</si>
  <si>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</si>
  <si>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</si>
  <si>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</si>
  <si>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</si>
  <si>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</si>
  <si>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</si>
  <si>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</si>
  <si>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</si>
  <si>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</si>
  <si>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</si>
  <si>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</si>
  <si>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</si>
  <si>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</si>
  <si>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</si>
  <si>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</si>
  <si>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</si>
  <si>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</si>
  <si>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</si>
  <si>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</si>
  <si>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</si>
  <si>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</si>
  <si>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</si>
  <si>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</si>
  <si>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</si>
  <si>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</si>
  <si>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</si>
  <si>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</si>
  <si>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</si>
  <si>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</si>
  <si>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</si>
  <si>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</si>
  <si>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</si>
  <si>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</si>
  <si>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</si>
  <si>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</si>
  <si>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</si>
  <si>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</si>
  <si>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</si>
  <si>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</si>
  <si>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</si>
  <si>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</si>
  <si>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</si>
  <si>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</si>
  <si>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</si>
  <si>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</si>
  <si>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</si>
  <si>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</si>
  <si>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</si>
  <si>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</si>
  <si>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</si>
  <si>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</si>
  <si>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</si>
  <si>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</si>
  <si>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</si>
  <si>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</si>
  <si>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</si>
  <si>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</si>
  <si>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</si>
  <si>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</si>
  <si>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</si>
  <si>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</si>
  <si>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</si>
  <si>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</si>
  <si>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</si>
  <si>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</si>
  <si>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</si>
  <si>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</si>
  <si>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</si>
  <si>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</si>
  <si>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</si>
  <si>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</si>
  <si>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</si>
  <si>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</si>
  <si>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</si>
  <si>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</si>
  <si>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</si>
  <si>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</si>
  <si>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</si>
  <si>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</si>
  <si>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</si>
  <si>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</si>
  <si>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</si>
  <si>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</si>
  <si>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</si>
  <si>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</si>
  <si>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</si>
  <si>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</si>
  <si>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</si>
  <si>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</si>
  <si>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</si>
  <si>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</si>
  <si>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</si>
  <si>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</si>
  <si>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</si>
  <si>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</si>
  <si>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</si>
  <si>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</si>
  <si>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</si>
  <si>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</si>
  <si>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</si>
  <si>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</si>
  <si>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</si>
  <si>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</si>
  <si>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</si>
  <si>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</si>
  <si>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</si>
  <si>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</si>
  <si>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</si>
  <si>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</si>
  <si>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</si>
  <si>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</si>
  <si>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</si>
  <si>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</si>
  <si>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</si>
  <si>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</si>
  <si>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</si>
  <si>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</si>
  <si>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</si>
  <si>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</si>
  <si>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</si>
  <si>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</si>
  <si>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</si>
  <si>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</si>
  <si>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</si>
  <si>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</si>
  <si>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</si>
  <si>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</si>
  <si>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</si>
  <si>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</si>
  <si>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</si>
  <si>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</si>
  <si>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</si>
  <si>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</si>
  <si>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</si>
  <si>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</si>
  <si>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</si>
  <si>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</si>
  <si>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</si>
  <si>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</si>
  <si>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</si>
  <si>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</si>
  <si>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</si>
  <si>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</si>
  <si>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</si>
  <si>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</si>
  <si>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</si>
  <si>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</si>
  <si>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</si>
  <si>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</si>
  <si>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</si>
  <si>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</si>
  <si>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</si>
  <si>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</si>
  <si>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</si>
  <si>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</si>
  <si>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</si>
  <si>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</si>
  <si>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</si>
  <si>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</si>
  <si>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</si>
  <si>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</si>
  <si>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</si>
  <si>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</si>
  <si>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</si>
  <si>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</si>
  <si>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</si>
  <si>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</si>
  <si>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</si>
  <si>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</si>
  <si>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</si>
  <si>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</si>
  <si>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</si>
  <si>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</si>
  <si>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</si>
  <si>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</si>
  <si>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</si>
  <si>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</si>
  <si>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</si>
  <si>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</si>
  <si>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</si>
  <si>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</si>
  <si>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</si>
  <si>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</si>
  <si>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</si>
  <si>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</si>
  <si>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</si>
  <si>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</si>
  <si>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</si>
  <si>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</si>
  <si>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</si>
  <si>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</si>
  <si>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</si>
  <si>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</si>
  <si>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</si>
  <si>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</si>
  <si>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</si>
  <si>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</si>
  <si>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</si>
  <si>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</si>
  <si>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</si>
  <si>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</si>
  <si>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</si>
  <si>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</si>
  <si>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</si>
  <si>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</si>
  <si>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</si>
  <si>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</si>
  <si>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</si>
  <si>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</si>
  <si>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</si>
  <si>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</si>
  <si>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</si>
  <si>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</si>
  <si>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</si>
  <si>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</si>
  <si>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</si>
  <si>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</si>
  <si>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</si>
  <si>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</si>
  <si>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</si>
  <si>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</si>
  <si>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</si>
  <si>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</si>
  <si>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</si>
  <si>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</si>
  <si>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</si>
  <si>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</si>
  <si>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</si>
  <si>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</si>
  <si>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</si>
  <si>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</si>
  <si>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</si>
  <si>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</si>
  <si>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</si>
  <si>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</si>
  <si>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</si>
  <si>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</si>
  <si>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</si>
  <si>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</si>
  <si>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</si>
  <si>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</si>
  <si>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</si>
  <si>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</si>
  <si>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</si>
  <si>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</si>
  <si>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</si>
  <si>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</si>
  <si>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</si>
  <si>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</si>
  <si>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</si>
  <si>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</si>
  <si>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</si>
  <si>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</si>
  <si>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</si>
  <si>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</si>
  <si>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</si>
  <si>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</si>
  <si>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</si>
  <si>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</si>
  <si>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</si>
  <si>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</si>
  <si>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</si>
  <si>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</si>
  <si>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</si>
  <si>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</si>
  <si>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</si>
  <si>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</si>
  <si>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</si>
  <si>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</si>
  <si>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</si>
  <si>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</si>
  <si>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</si>
  <si>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</si>
  <si>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</si>
  <si>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</si>
  <si>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</si>
  <si>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</si>
  <si>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</si>
  <si>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</si>
  <si>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</si>
  <si>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</si>
  <si>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</si>
  <si>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</si>
  <si>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</si>
  <si>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</si>
  <si>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</si>
  <si>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</si>
  <si>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</si>
  <si>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</si>
  <si>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</si>
  <si>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</si>
  <si>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</si>
  <si>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</si>
  <si>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</si>
  <si>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</si>
  <si>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</si>
  <si>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</si>
  <si>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</si>
  <si>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</si>
  <si>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</si>
  <si>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</si>
  <si>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</si>
  <si>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</si>
  <si>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</si>
  <si>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</si>
  <si>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</si>
  <si>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</si>
  <si>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</si>
  <si>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</si>
  <si>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</si>
  <si>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</si>
  <si>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</si>
  <si>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</si>
  <si>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</si>
  <si>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</si>
  <si>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</si>
  <si>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</si>
  <si>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</si>
  <si>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</si>
  <si>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</si>
  <si>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</si>
  <si>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</si>
  <si>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</si>
  <si>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</si>
  <si>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</si>
  <si>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</si>
  <si>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</si>
  <si>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</si>
  <si>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</si>
  <si>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</si>
  <si>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</si>
  <si>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</si>
  <si>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</si>
  <si>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</si>
  <si>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</si>
  <si>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</si>
  <si>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</si>
  <si>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</si>
  <si>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</si>
  <si>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</si>
  <si>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</si>
  <si>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</si>
  <si>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</si>
  <si>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</si>
  <si>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</si>
  <si>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</si>
  <si>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</si>
  <si>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</si>
  <si>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</si>
  <si>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</si>
  <si>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</si>
  <si>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</si>
  <si>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</si>
  <si>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</si>
  <si>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</si>
  <si>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</si>
  <si>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</si>
  <si>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</si>
  <si>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</si>
  <si>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</si>
  <si>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</si>
  <si>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</si>
  <si>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</si>
  <si>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</si>
  <si>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</si>
  <si>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</si>
  <si>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</si>
  <si>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</si>
  <si>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</si>
  <si>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</si>
  <si>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</si>
  <si>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</si>
  <si>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</si>
  <si>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</si>
  <si>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</si>
  <si>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</si>
  <si>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</si>
  <si>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</si>
  <si>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</si>
  <si>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</si>
  <si>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</si>
  <si>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</si>
  <si>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</si>
  <si>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</si>
  <si>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</si>
  <si>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</si>
  <si>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</si>
  <si>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</si>
  <si>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</si>
  <si>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</si>
  <si>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</si>
  <si>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</si>
  <si>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</si>
  <si>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</si>
  <si>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</si>
  <si>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</si>
  <si>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</si>
  <si>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</si>
  <si>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</si>
  <si>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</si>
  <si>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</si>
  <si>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</si>
  <si>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</si>
  <si>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</si>
  <si>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</si>
  <si>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</si>
  <si>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</si>
  <si>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</si>
  <si>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</si>
  <si>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</si>
  <si>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</si>
  <si>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</si>
  <si>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</si>
  <si>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</si>
  <si>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</si>
  <si>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</si>
  <si>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</si>
  <si>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</si>
  <si>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</si>
  <si>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</si>
  <si>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</si>
  <si>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</si>
  <si>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</si>
  <si>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</si>
  <si>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</si>
  <si>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</si>
  <si>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</si>
  <si>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</si>
  <si>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</si>
  <si>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</si>
  <si>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</si>
  <si>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</si>
  <si>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</si>
  <si>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</si>
  <si>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</si>
  <si>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</si>
  <si>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</si>
  <si>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</si>
  <si>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</si>
  <si>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</si>
  <si>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</si>
  <si>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</si>
  <si>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</si>
  <si>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</si>
  <si>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</si>
  <si>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</si>
  <si>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</si>
  <si>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</si>
  <si>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</si>
  <si>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</si>
  <si>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</si>
  <si>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</si>
  <si>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</si>
  <si>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</si>
  <si>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</si>
  <si>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</si>
  <si>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</si>
  <si>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</si>
  <si>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</si>
  <si>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</si>
  <si>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</si>
  <si>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</si>
  <si>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</si>
  <si>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</si>
  <si>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</si>
  <si>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</si>
  <si>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</si>
  <si>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</si>
  <si>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</si>
  <si>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</si>
  <si>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</si>
  <si>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</si>
  <si>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</si>
  <si>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</si>
  <si>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</si>
  <si>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</si>
  <si>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</si>
  <si>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</si>
  <si>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</si>
  <si>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</si>
  <si>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</si>
  <si>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</si>
  <si>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</si>
  <si>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</si>
  <si>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</si>
  <si>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</si>
  <si>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</si>
  <si>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</si>
  <si>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</si>
  <si>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</si>
  <si>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</si>
  <si>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</si>
  <si>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</si>
  <si>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</si>
  <si>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</si>
  <si>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</si>
  <si>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</si>
  <si>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</si>
  <si>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</si>
  <si>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</si>
  <si>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</si>
  <si>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</si>
  <si>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</si>
  <si>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</si>
  <si>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</si>
  <si>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</si>
  <si>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</si>
  <si>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</si>
  <si>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</si>
  <si>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</si>
  <si>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</si>
  <si>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</si>
  <si>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</si>
  <si>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</si>
  <si>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</si>
  <si>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</si>
  <si>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</si>
  <si>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</si>
  <si>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</si>
  <si>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</si>
  <si>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</si>
  <si>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</si>
  <si>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</si>
  <si>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</si>
  <si>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</si>
  <si>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</si>
  <si>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</si>
  <si>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</si>
  <si>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</si>
  <si>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</si>
  <si>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</si>
  <si>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</si>
  <si>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</si>
  <si>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</si>
  <si>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</si>
  <si>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</si>
  <si>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</si>
  <si>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</si>
  <si>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</si>
  <si>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</si>
  <si>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</si>
  <si>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</si>
  <si>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</si>
  <si>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</si>
  <si>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</si>
  <si>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</si>
  <si>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</si>
  <si>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</si>
  <si>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</si>
  <si>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</si>
  <si>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</si>
  <si>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</si>
  <si>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</si>
  <si>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</si>
  <si>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</si>
  <si>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</si>
  <si>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</si>
  <si>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</si>
  <si>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</si>
  <si>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</si>
  <si>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</si>
  <si>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</si>
  <si>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</si>
  <si>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</si>
  <si>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</si>
  <si>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</si>
  <si>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</si>
  <si>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</si>
  <si>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</si>
  <si>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</si>
  <si>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</si>
  <si>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</si>
  <si>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</si>
  <si>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</si>
  <si>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</si>
  <si>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</si>
  <si>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</si>
  <si>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</si>
  <si>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</si>
  <si>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</si>
  <si>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</si>
  <si>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</si>
  <si>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</si>
  <si>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</si>
  <si>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</si>
  <si>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</si>
  <si>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</si>
  <si>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</si>
  <si>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</si>
  <si>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</si>
  <si>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</si>
  <si>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</si>
  <si>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</si>
  <si>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</si>
  <si>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</si>
  <si>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</si>
  <si>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</si>
  <si>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</si>
  <si>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</si>
  <si>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</si>
  <si>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</si>
  <si>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</si>
  <si>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</si>
  <si>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</si>
  <si>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</si>
  <si>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</si>
  <si>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</si>
  <si>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</si>
  <si>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</si>
  <si>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</si>
  <si>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</si>
  <si>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</si>
  <si>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</si>
  <si>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</si>
  <si>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</si>
  <si>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</si>
  <si>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</si>
  <si>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</si>
  <si>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</si>
  <si>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</si>
  <si>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</si>
  <si>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</si>
  <si>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</si>
  <si>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</si>
  <si>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</si>
  <si>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</si>
  <si>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</si>
  <si>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</si>
  <si>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</si>
  <si>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</si>
  <si>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</si>
  <si>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</si>
  <si>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</si>
  <si>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</si>
  <si>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</si>
  <si>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</si>
  <si>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</si>
  <si>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</si>
  <si>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</si>
  <si>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</si>
  <si>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</si>
  <si>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</si>
  <si>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</si>
  <si>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</si>
  <si>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</si>
  <si>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</si>
  <si>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</si>
  <si>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</si>
  <si>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</si>
  <si>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</si>
  <si>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</si>
  <si>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</si>
  <si>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</si>
  <si>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</si>
  <si>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</si>
  <si>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</si>
  <si>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</si>
  <si>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</si>
  <si>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</si>
  <si>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</si>
  <si>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</si>
  <si>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</si>
  <si>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</si>
  <si>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</si>
  <si>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</si>
  <si>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</si>
  <si>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</si>
  <si>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</si>
  <si>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</si>
  <si>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</si>
  <si>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</si>
  <si>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</si>
  <si>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</si>
  <si>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</si>
  <si>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</si>
  <si>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</si>
  <si>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</si>
  <si>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</si>
  <si>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</si>
  <si>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</si>
  <si>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</si>
  <si>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</si>
  <si>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</si>
  <si>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</si>
  <si>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</si>
  <si>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</si>
  <si>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</si>
  <si>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</si>
  <si>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</si>
  <si>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</si>
  <si>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</si>
  <si>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</si>
  <si>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</si>
  <si>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</si>
  <si>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</si>
  <si>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</si>
  <si>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</si>
  <si>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</si>
  <si>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</si>
  <si>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</si>
  <si>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</si>
  <si>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</si>
  <si>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</si>
  <si>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</si>
  <si>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</si>
  <si>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</si>
  <si>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</si>
  <si>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</si>
  <si>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</si>
  <si>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</si>
  <si>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</si>
  <si>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</si>
  <si>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</si>
  <si>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</si>
  <si>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</si>
  <si>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</si>
  <si>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</si>
  <si>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</si>
  <si>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</si>
  <si>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</si>
  <si>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</si>
  <si>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</si>
  <si>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</si>
  <si>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</si>
  <si>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</si>
  <si>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</si>
  <si>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</si>
  <si>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</si>
  <si>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</si>
  <si>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</si>
  <si>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</si>
  <si>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</si>
  <si>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</si>
  <si>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</si>
  <si>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</si>
  <si>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</si>
  <si>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</si>
  <si>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</si>
  <si>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</si>
  <si>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</si>
  <si>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</si>
  <si>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</si>
  <si>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</si>
  <si>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</si>
  <si>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</si>
  <si>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</si>
  <si>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</si>
  <si>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</si>
  <si>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</si>
  <si>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</si>
  <si>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</si>
  <si>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</si>
  <si>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</si>
  <si>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</si>
  <si>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</si>
  <si>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</si>
  <si>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</si>
  <si>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</si>
  <si>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</si>
  <si>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</si>
  <si>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</si>
  <si>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</si>
  <si>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</si>
  <si>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</si>
  <si>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</si>
  <si>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</si>
  <si>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</si>
  <si>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</si>
  <si>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</si>
  <si>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</si>
  <si>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</si>
  <si>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</si>
  <si>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</si>
  <si>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</si>
  <si>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</si>
  <si>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</si>
  <si>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</si>
  <si>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</si>
  <si>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</si>
  <si>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</si>
  <si>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</si>
  <si>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</si>
  <si>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</si>
  <si>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</si>
  <si>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</si>
  <si>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</si>
  <si>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</si>
  <si>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</si>
  <si>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</si>
  <si>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</si>
  <si>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</si>
  <si>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</si>
  <si>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</si>
  <si>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</si>
  <si>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</si>
  <si>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</si>
  <si>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</si>
  <si>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</si>
  <si>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</si>
  <si>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</si>
  <si>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</si>
  <si>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</si>
  <si>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</si>
  <si>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</si>
  <si>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</si>
  <si>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</si>
  <si>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</si>
  <si>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</si>
  <si>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</si>
  <si>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</si>
  <si>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</si>
  <si>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</si>
  <si>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</si>
  <si>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</si>
  <si>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</si>
  <si>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</si>
  <si>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</si>
  <si>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</si>
  <si>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</si>
  <si>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</si>
  <si>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</si>
  <si>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</si>
  <si>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</si>
  <si>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</si>
  <si>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</si>
  <si>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</si>
  <si>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</si>
  <si>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</si>
  <si>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</si>
  <si>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</si>
  <si>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</si>
  <si>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</si>
  <si>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</si>
  <si>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</si>
  <si>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</si>
  <si>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</si>
  <si>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</si>
  <si>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</si>
  <si>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</si>
  <si>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</si>
  <si>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</si>
  <si>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</si>
  <si>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</si>
  <si>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</si>
  <si>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</si>
  <si>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</si>
  <si>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</si>
  <si>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</si>
  <si>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</si>
  <si>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</si>
  <si>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</si>
  <si>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</si>
  <si>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</si>
  <si>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</si>
  <si>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</si>
  <si>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</si>
  <si>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</si>
  <si>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</si>
  <si>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</si>
  <si>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</si>
  <si>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</si>
  <si>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</si>
  <si>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</si>
  <si>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</si>
  <si>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</si>
  <si>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</si>
  <si>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</si>
  <si>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</si>
  <si>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</si>
  <si>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</si>
  <si>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</si>
  <si>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</si>
  <si>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</si>
  <si>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</si>
  <si>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</si>
  <si>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</si>
  <si>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</si>
  <si>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</si>
  <si>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</si>
  <si>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</si>
  <si>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</si>
  <si>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</si>
  <si>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</si>
  <si>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</si>
  <si>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</si>
  <si>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</si>
  <si>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</si>
  <si>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</si>
  <si>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</si>
  <si>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</si>
  <si>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</si>
  <si>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</si>
  <si>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</si>
  <si>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</si>
  <si>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</si>
  <si>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</si>
  <si>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</si>
  <si>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</si>
  <si>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</si>
  <si>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</si>
  <si>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</si>
  <si>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</si>
  <si>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</si>
  <si>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</si>
  <si>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</si>
  <si>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</si>
  <si>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</si>
  <si>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</si>
  <si>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</si>
  <si>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</si>
  <si>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</si>
  <si>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</si>
  <si>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</si>
  <si>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</si>
  <si>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</si>
  <si>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</si>
  <si>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</si>
  <si>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</si>
  <si>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</si>
  <si>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</si>
  <si>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</si>
  <si>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</si>
  <si>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</si>
  <si>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</si>
  <si>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</si>
  <si>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</si>
  <si>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</si>
  <si>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</si>
  <si>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</si>
  <si>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</si>
  <si>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</si>
  <si>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</si>
  <si>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</si>
  <si>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</si>
  <si>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</si>
  <si>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</si>
  <si>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</si>
  <si>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</si>
  <si>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</si>
  <si>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</si>
  <si>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</si>
  <si>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</si>
  <si>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</si>
  <si>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</si>
  <si>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</si>
  <si>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</si>
  <si>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</si>
  <si>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</si>
  <si>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</si>
  <si>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</si>
  <si>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</si>
  <si>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</si>
  <si>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</si>
  <si>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</si>
  <si>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</si>
  <si>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</si>
  <si>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</si>
  <si>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</si>
  <si>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</si>
  <si>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</si>
  <si>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</si>
  <si>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</si>
  <si>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</si>
  <si>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</si>
  <si>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</si>
  <si>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</si>
  <si>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</si>
  <si>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</si>
  <si>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</si>
  <si>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</si>
  <si>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</si>
  <si>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</si>
  <si>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</si>
  <si>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</si>
  <si>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</si>
  <si>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</si>
  <si>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</si>
  <si>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</si>
  <si>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</si>
  <si>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</si>
  <si>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</si>
  <si>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</si>
  <si>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</si>
  <si>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</si>
  <si>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</si>
  <si>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</si>
  <si>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</si>
  <si>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</si>
  <si>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</si>
  <si>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</si>
  <si>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</si>
  <si>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</si>
  <si>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</si>
  <si>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</si>
  <si>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</si>
  <si>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</si>
  <si>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</si>
  <si>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</si>
  <si>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</si>
  <si>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</si>
  <si>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</si>
  <si>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</si>
  <si>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</si>
  <si>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</si>
  <si>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</si>
  <si>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</si>
  <si>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</si>
  <si>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</si>
  <si>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</si>
  <si>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</si>
  <si>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</si>
  <si>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</si>
  <si>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</si>
  <si>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</si>
  <si>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</si>
  <si>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</si>
  <si>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</si>
  <si>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</si>
  <si>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</si>
  <si>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</si>
  <si>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</si>
  <si>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</si>
  <si>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</si>
  <si>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</si>
  <si>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</si>
  <si>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</si>
  <si>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</si>
  <si>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</si>
  <si>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</si>
  <si>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</si>
  <si>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</si>
  <si>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</si>
  <si>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</si>
  <si>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</si>
  <si>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</si>
  <si>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</si>
  <si>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</si>
  <si>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</si>
  <si>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</si>
  <si>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</si>
  <si>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</si>
  <si>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</si>
  <si>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</si>
  <si>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</si>
  <si>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</si>
  <si>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</si>
  <si>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</si>
  <si>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</si>
  <si>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</si>
  <si>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</si>
  <si>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</si>
  <si>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</si>
  <si>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</si>
  <si>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</si>
  <si>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</si>
  <si>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</si>
  <si>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</si>
  <si>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</si>
  <si>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</si>
  <si>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</si>
  <si>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</si>
  <si>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</si>
  <si>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</si>
  <si>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</si>
  <si>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</si>
  <si>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</si>
  <si>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</si>
  <si>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</si>
  <si>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</si>
  <si>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</si>
  <si>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</si>
  <si>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</si>
  <si>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</si>
  <si>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</si>
  <si>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</si>
  <si>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</si>
  <si>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</si>
  <si>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</si>
  <si>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</si>
  <si>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</si>
  <si>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</si>
  <si>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</si>
  <si>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</si>
  <si>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</si>
  <si>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</si>
  <si>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</si>
  <si>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</si>
  <si>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</si>
  <si>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</si>
  <si>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</si>
  <si>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</si>
  <si>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</si>
  <si>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</si>
  <si>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</si>
  <si>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</si>
  <si>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</si>
  <si>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</si>
  <si>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</si>
  <si>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</si>
  <si>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</si>
  <si>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</si>
  <si>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</si>
  <si>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</si>
  <si>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</si>
  <si>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</si>
  <si>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</si>
  <si>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</si>
  <si>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</si>
  <si>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</si>
  <si>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</si>
  <si>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</si>
  <si>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</si>
  <si>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</si>
  <si>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</si>
  <si>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</si>
  <si>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</si>
  <si>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</si>
  <si>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</si>
  <si>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</si>
  <si>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</si>
  <si>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</si>
  <si>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</si>
  <si>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</si>
  <si>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</si>
  <si>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</si>
  <si>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</si>
  <si>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</si>
  <si>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</si>
  <si>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</si>
  <si>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</si>
  <si>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</si>
  <si>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</si>
  <si>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</si>
  <si>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</si>
  <si>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</si>
  <si>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</si>
  <si>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</si>
  <si>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</si>
  <si>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</si>
  <si>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</si>
  <si>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</si>
  <si>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</si>
  <si>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</si>
  <si>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</si>
  <si>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</si>
  <si>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</si>
  <si>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</si>
  <si>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</si>
  <si>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</si>
  <si>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</si>
  <si>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</si>
  <si>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</si>
  <si>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</si>
  <si>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</si>
  <si>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</si>
  <si>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</si>
  <si>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</si>
  <si>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</si>
  <si>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</si>
  <si>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</si>
  <si>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</si>
  <si>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</si>
  <si>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</si>
  <si>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</si>
  <si>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</si>
  <si>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</si>
  <si>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</si>
  <si>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</si>
  <si>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</si>
  <si>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</si>
  <si>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</si>
  <si>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</si>
  <si>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</si>
  <si>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</si>
  <si>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</si>
  <si>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</si>
  <si>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</si>
  <si>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</si>
  <si>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</si>
  <si>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</si>
  <si>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</si>
  <si>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</si>
  <si>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</si>
  <si>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</si>
  <si>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</si>
  <si>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</si>
  <si>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</si>
  <si>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</si>
  <si>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</si>
  <si>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</si>
  <si>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</si>
  <si>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</si>
  <si>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</si>
  <si>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</si>
  <si>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</si>
  <si>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</si>
  <si>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</si>
  <si>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</si>
  <si>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</si>
  <si>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</si>
  <si>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</si>
  <si>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</si>
  <si>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</si>
  <si>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</si>
  <si>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</si>
  <si>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</si>
  <si>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</si>
  <si>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</si>
  <si>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</si>
  <si>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</si>
  <si>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</si>
  <si>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</si>
  <si>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</si>
  <si>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</si>
  <si>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</si>
  <si>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</si>
  <si>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</si>
  <si>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</si>
  <si>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</si>
  <si>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</si>
  <si>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</si>
  <si>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</si>
  <si>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</si>
  <si>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</si>
  <si>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</si>
  <si>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</si>
  <si>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</si>
  <si>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</si>
  <si>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</si>
  <si>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</si>
  <si>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</si>
  <si>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</si>
  <si>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</si>
  <si>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</si>
  <si>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</si>
  <si>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</si>
  <si>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</si>
  <si>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</si>
  <si>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</si>
  <si>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</si>
  <si>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</si>
  <si>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</si>
  <si>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</si>
  <si>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</si>
  <si>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</si>
  <si>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</si>
  <si>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</si>
  <si>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</si>
  <si>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</si>
  <si>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</si>
  <si>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</si>
  <si>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</si>
  <si>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</si>
  <si>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</si>
  <si>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</si>
  <si>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</si>
  <si>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</si>
  <si>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</si>
  <si>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</si>
  <si>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</si>
  <si>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</si>
  <si>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</si>
  <si>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</si>
  <si>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</si>
  <si>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</si>
  <si>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</si>
  <si>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</si>
  <si>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</si>
  <si>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</si>
  <si>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</si>
  <si>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</si>
  <si>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</si>
  <si>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</si>
  <si>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</si>
  <si>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</si>
  <si>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</si>
  <si>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</si>
  <si>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</si>
  <si>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</si>
  <si>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</si>
  <si>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</si>
  <si>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</si>
  <si>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</si>
  <si>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</si>
  <si>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</si>
  <si>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</si>
  <si>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</si>
  <si>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</si>
  <si>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</si>
  <si>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</si>
  <si>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</si>
  <si>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</si>
  <si>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</si>
  <si>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</si>
  <si>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</si>
  <si>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</si>
  <si>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</si>
  <si>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</si>
  <si>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</si>
  <si>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</si>
  <si>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</si>
  <si>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</si>
  <si>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</si>
  <si>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</si>
  <si>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</si>
  <si>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</si>
  <si>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</si>
  <si>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</si>
  <si>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</si>
  <si>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</si>
  <si>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</si>
  <si>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</si>
  <si>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</si>
  <si>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</si>
  <si>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</si>
  <si>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</si>
  <si>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</si>
  <si>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</si>
  <si>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</si>
  <si>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</si>
  <si>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</si>
  <si>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</si>
  <si>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</si>
  <si>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</si>
  <si>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</si>
  <si>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</si>
  <si>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</si>
  <si>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</si>
  <si>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</si>
  <si>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</si>
  <si>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</si>
  <si>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</si>
  <si>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</si>
  <si>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</si>
  <si>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</si>
  <si>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</si>
  <si>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</si>
  <si>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</si>
  <si>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</si>
  <si>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</si>
  <si>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</si>
  <si>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</si>
  <si>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</si>
  <si>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</si>
  <si>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</si>
  <si>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</si>
  <si>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</si>
  <si>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</si>
  <si>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</si>
  <si>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</si>
  <si>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</si>
  <si>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</si>
  <si>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</si>
  <si>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</si>
  <si>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</si>
  <si>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</si>
  <si>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</si>
  <si>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</si>
  <si>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</si>
  <si>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</si>
  <si>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</si>
  <si>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</si>
  <si>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</si>
  <si>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</si>
  <si>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</si>
  <si>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</si>
  <si>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</si>
  <si>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</si>
  <si>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</si>
  <si>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</si>
  <si>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</si>
  <si>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</si>
  <si>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</si>
  <si>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</si>
  <si>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</si>
  <si>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</si>
  <si>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</si>
  <si>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</si>
  <si>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</si>
  <si>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</si>
  <si>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</si>
  <si>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</si>
  <si>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</si>
  <si>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</si>
  <si>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</si>
  <si>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</si>
  <si>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</si>
  <si>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</si>
  <si>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</si>
  <si>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</si>
  <si>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</si>
  <si>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</si>
  <si>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</si>
  <si>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</si>
  <si>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</si>
  <si>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</si>
  <si>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</si>
  <si>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</si>
  <si>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</si>
  <si>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</si>
  <si>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</si>
  <si>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</si>
  <si>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</si>
  <si>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</si>
  <si>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</si>
  <si>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</si>
  <si>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</si>
  <si>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</si>
  <si>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</si>
  <si>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</si>
  <si>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</si>
  <si>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</si>
  <si>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</si>
  <si>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</si>
  <si>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</si>
  <si>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</si>
  <si>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</si>
  <si>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</si>
  <si>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</si>
  <si>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</si>
  <si>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</si>
  <si>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</si>
  <si>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</si>
  <si>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</si>
  <si>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</si>
  <si>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</si>
  <si>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</si>
  <si>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</si>
  <si>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</si>
  <si>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</si>
  <si>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</si>
  <si>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</si>
  <si>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</si>
  <si>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</si>
  <si>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</si>
  <si>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</si>
  <si>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</si>
  <si>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</si>
  <si>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</si>
  <si>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</si>
  <si>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</si>
  <si>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</si>
  <si>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</si>
  <si>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</si>
  <si>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</si>
  <si>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</si>
  <si>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</si>
  <si>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</si>
  <si>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</si>
  <si>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</si>
  <si>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</si>
  <si>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</si>
  <si>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</si>
  <si>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</si>
  <si>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</si>
  <si>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</si>
  <si>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</si>
  <si>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</si>
  <si>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</si>
  <si>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</si>
  <si>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</si>
  <si>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</si>
  <si>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</si>
  <si>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</si>
  <si>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</si>
  <si>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</si>
  <si>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</si>
  <si>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</si>
  <si>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</si>
  <si>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</si>
  <si>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</si>
  <si>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</si>
  <si>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</si>
  <si>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</si>
  <si>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</si>
  <si>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</si>
  <si>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</si>
  <si>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</si>
  <si>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</si>
  <si>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</si>
  <si>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</si>
  <si>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</si>
  <si>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</si>
  <si>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</si>
  <si>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</si>
  <si>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</si>
  <si>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</si>
  <si>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</si>
  <si>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</si>
  <si>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</si>
  <si>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</si>
  <si>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</si>
  <si>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</si>
  <si>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</si>
  <si>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</si>
  <si>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</si>
  <si>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</si>
  <si>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</si>
  <si>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</si>
  <si>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</si>
  <si>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</si>
  <si>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</si>
  <si>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</si>
  <si>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</si>
  <si>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</si>
  <si>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</si>
  <si>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</si>
  <si>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</si>
  <si>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</si>
  <si>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</si>
  <si>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</si>
  <si>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</si>
  <si>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</si>
  <si>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</si>
  <si>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</si>
  <si>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</si>
  <si>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</si>
  <si>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</si>
  <si>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</si>
  <si>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</si>
  <si>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</si>
  <si>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</si>
  <si>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</si>
  <si>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</si>
  <si>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</si>
  <si>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</si>
  <si>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</si>
  <si>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</si>
  <si>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</si>
  <si>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</si>
  <si>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</si>
  <si>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</si>
  <si>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</si>
  <si>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</si>
  <si>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</si>
  <si>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</si>
  <si>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</si>
  <si>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</si>
  <si>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</si>
  <si>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</si>
  <si>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</si>
  <si>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</si>
  <si>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</si>
  <si>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</si>
  <si>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</si>
  <si>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</si>
  <si>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</si>
  <si>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</si>
  <si>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</si>
  <si>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</si>
  <si>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</si>
  <si>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</si>
  <si>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</si>
  <si>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</si>
  <si>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</si>
  <si>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</si>
  <si>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</si>
  <si>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</si>
  <si>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</si>
  <si>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</si>
  <si>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</si>
  <si>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</si>
  <si>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</si>
  <si>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</si>
  <si>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</si>
  <si>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</si>
  <si>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</si>
  <si>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</si>
  <si>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</si>
  <si>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</si>
  <si>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</si>
  <si>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</si>
  <si>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</si>
  <si>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</si>
  <si>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</si>
  <si>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</si>
  <si>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</si>
  <si>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</si>
  <si>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</si>
  <si>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</si>
  <si>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</si>
  <si>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</si>
  <si>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</si>
  <si>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</si>
  <si>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</si>
  <si>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</si>
  <si>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</si>
  <si>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</si>
  <si>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</si>
  <si>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</si>
  <si>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</si>
  <si>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</si>
  <si>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</si>
  <si>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</si>
  <si>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</si>
  <si>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</si>
  <si>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</si>
  <si>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</si>
  <si>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</si>
  <si>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</si>
  <si>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</si>
  <si>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</si>
  <si>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</si>
  <si>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</si>
  <si>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</si>
  <si>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</si>
  <si>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</si>
  <si>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</si>
  <si>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</si>
  <si>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</si>
  <si>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</si>
  <si>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</si>
  <si>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</si>
  <si>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</si>
  <si>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</si>
  <si>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</si>
  <si>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</si>
  <si>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</si>
  <si>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</si>
  <si>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</si>
  <si>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</si>
  <si>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</si>
  <si>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</si>
  <si>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</si>
  <si>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</si>
  <si>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</si>
  <si>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</si>
  <si>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</si>
  <si>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</si>
  <si>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</si>
  <si>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</si>
  <si>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</si>
  <si>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</si>
  <si>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</si>
  <si>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</si>
  <si>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</si>
  <si>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</si>
  <si>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</si>
  <si>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</si>
  <si>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</si>
  <si>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</si>
  <si>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</si>
  <si>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</si>
  <si>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</si>
  <si>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</si>
  <si>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</si>
  <si>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</si>
  <si>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</si>
  <si>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</si>
  <si>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</si>
  <si>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</si>
  <si>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</si>
  <si>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</si>
  <si>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</si>
  <si>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</si>
  <si>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</si>
  <si>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</si>
  <si>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</si>
  <si>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</si>
  <si>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</si>
  <si>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</si>
  <si>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</si>
  <si>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</si>
  <si>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</si>
  <si>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</si>
  <si>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</si>
  <si>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</si>
  <si>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</si>
  <si>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</si>
  <si>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</si>
  <si>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</si>
  <si>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</si>
  <si>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</si>
  <si>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</si>
  <si>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</si>
  <si>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</si>
  <si>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</si>
  <si>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</si>
  <si>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</si>
  <si>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</si>
  <si>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</si>
  <si>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</si>
  <si>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</si>
  <si>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</si>
  <si>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</si>
  <si>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</si>
  <si>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</si>
  <si>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</si>
  <si>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</si>
  <si>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</si>
  <si>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</si>
  <si>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</si>
  <si>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</si>
  <si>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</si>
  <si>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</si>
  <si>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</si>
  <si>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</si>
  <si>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</si>
  <si>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</si>
  <si>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</si>
  <si>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</si>
  <si>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</si>
  <si>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</si>
  <si>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</si>
  <si>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</si>
  <si>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</si>
  <si>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</si>
  <si>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</si>
  <si>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</si>
  <si>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</si>
  <si>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</si>
  <si>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</si>
  <si>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</si>
  <si>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</si>
  <si>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</si>
  <si>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</si>
  <si>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</si>
  <si>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</si>
  <si>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</si>
  <si>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</si>
  <si>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</si>
  <si>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</si>
  <si>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</si>
  <si>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</si>
  <si>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</si>
  <si>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</si>
  <si>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</si>
  <si>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</si>
  <si>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</si>
  <si>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</si>
  <si>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</si>
  <si>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</si>
  <si>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</si>
  <si>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</si>
  <si>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</si>
  <si>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</si>
  <si>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</si>
  <si>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</si>
  <si>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</si>
  <si>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</si>
  <si>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</si>
  <si>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</si>
  <si>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</si>
  <si>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</si>
  <si>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</si>
  <si>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</si>
  <si>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</si>
  <si>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</si>
  <si>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</si>
  <si>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</si>
  <si>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</si>
  <si>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</si>
  <si>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</si>
  <si>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</si>
  <si>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</si>
  <si>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</si>
  <si>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</si>
  <si>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</si>
  <si>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</si>
  <si>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</si>
  <si>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</si>
  <si>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</si>
  <si>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</si>
  <si>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</si>
  <si>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</si>
  <si>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</si>
  <si>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</si>
  <si>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</si>
  <si>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</si>
  <si>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</si>
  <si>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</si>
  <si>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</si>
  <si>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</si>
  <si>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</si>
  <si>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</si>
  <si>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</si>
  <si>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</si>
  <si>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</si>
  <si>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</si>
  <si>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</si>
  <si>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</si>
  <si>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</si>
  <si>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</si>
  <si>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</si>
  <si>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</si>
  <si>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</si>
  <si>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</si>
  <si>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</si>
  <si>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</si>
  <si>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</si>
  <si>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</si>
  <si>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</si>
  <si>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</si>
  <si>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</si>
  <si>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</si>
  <si>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</si>
  <si>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</si>
  <si>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</si>
  <si>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</si>
  <si>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</si>
  <si>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</si>
  <si>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</si>
  <si>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</si>
  <si>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</si>
  <si>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</si>
  <si>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</si>
  <si>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</si>
  <si>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</si>
  <si>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</si>
  <si>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</si>
  <si>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</si>
  <si>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</si>
  <si>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</si>
  <si>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</si>
  <si>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</si>
  <si>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</si>
  <si>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</si>
  <si>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</si>
  <si>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</si>
  <si>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</si>
  <si>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</si>
  <si>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</si>
  <si>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</si>
  <si>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</si>
  <si>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</si>
  <si>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</si>
  <si>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</si>
  <si>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</si>
  <si>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</si>
  <si>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</si>
  <si>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</si>
  <si>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</si>
  <si>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</si>
  <si>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</si>
  <si>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</si>
  <si>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</si>
  <si>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</si>
  <si>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</si>
  <si>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</si>
  <si>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</si>
  <si>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</si>
  <si>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</si>
  <si>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</si>
  <si>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</si>
  <si>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</si>
  <si>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</si>
  <si>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</si>
  <si>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</si>
  <si>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</si>
  <si>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</si>
  <si>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</si>
  <si>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</si>
  <si>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</si>
  <si>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</si>
  <si>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</si>
  <si>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</si>
  <si>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</si>
  <si>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</si>
  <si>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</si>
  <si>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</si>
  <si>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</si>
  <si>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</si>
  <si>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</si>
  <si>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</si>
  <si>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</si>
  <si>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</si>
  <si>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</si>
  <si>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</si>
  <si>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</si>
  <si>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</si>
  <si>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</si>
  <si>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</si>
  <si>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</si>
  <si>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</si>
  <si>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</si>
  <si>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</si>
  <si>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</si>
  <si>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</si>
  <si>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</si>
  <si>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</si>
  <si>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</si>
  <si>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</si>
  <si>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</si>
  <si>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</si>
  <si>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</si>
  <si>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</si>
  <si>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</si>
  <si>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</si>
  <si>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</si>
  <si>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</si>
  <si>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</si>
  <si>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</si>
  <si>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</si>
  <si>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</si>
  <si>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</si>
  <si>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</si>
  <si>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</si>
  <si>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</si>
  <si>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</si>
  <si>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</si>
  <si>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</si>
  <si>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</si>
  <si>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</si>
  <si>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</si>
  <si>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</si>
  <si>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</si>
  <si>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</si>
  <si>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</si>
  <si>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</si>
  <si>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</si>
  <si>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</si>
  <si>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</si>
  <si>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</si>
  <si>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</si>
  <si>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</si>
  <si>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</si>
  <si>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</si>
  <si>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</si>
  <si>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</si>
  <si>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</si>
  <si>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</si>
  <si>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</si>
  <si>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</si>
  <si>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</si>
  <si>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</si>
  <si>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</si>
  <si>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</si>
  <si>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</si>
  <si>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</si>
  <si>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</si>
  <si>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</si>
  <si>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</si>
  <si>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</si>
  <si>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</si>
  <si>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</si>
  <si>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</si>
  <si>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</si>
  <si>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</si>
  <si>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</si>
  <si>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</si>
  <si>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</si>
  <si>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</si>
  <si>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</si>
  <si>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</si>
  <si>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</si>
  <si>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</si>
  <si>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</si>
  <si>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</si>
  <si>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</si>
  <si>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</si>
  <si>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</si>
  <si>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</si>
  <si>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</si>
  <si>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</si>
  <si>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</si>
  <si>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</si>
  <si>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</si>
  <si>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</si>
  <si>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</si>
  <si>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</si>
  <si>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</si>
  <si>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</si>
  <si>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</si>
  <si>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</si>
  <si>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</si>
  <si>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</si>
  <si>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</si>
  <si>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</si>
  <si>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</si>
  <si>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</si>
  <si>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</si>
  <si>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</si>
  <si>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</si>
  <si>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</si>
  <si>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</si>
  <si>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</si>
  <si>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</si>
  <si>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</si>
  <si>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</si>
  <si>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</si>
  <si>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</si>
  <si>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</si>
  <si>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</si>
  <si>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</si>
  <si>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</si>
  <si>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</si>
  <si>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</si>
  <si>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</si>
  <si>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</si>
  <si>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</si>
  <si>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</si>
  <si>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</si>
  <si>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</si>
  <si>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</si>
  <si>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</si>
  <si>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</si>
  <si>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</si>
  <si>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</si>
  <si>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</si>
  <si>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</si>
  <si>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</si>
  <si>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</si>
  <si>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</si>
  <si>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</si>
  <si>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</si>
  <si>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</si>
  <si>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</si>
  <si>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</si>
  <si>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</si>
  <si>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</si>
  <si>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</si>
  <si>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</si>
  <si>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</si>
  <si>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</si>
  <si>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</si>
  <si>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</si>
  <si>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</si>
  <si>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</si>
  <si>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</si>
  <si>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</si>
  <si>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</si>
  <si>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</si>
  <si>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</si>
  <si>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</si>
  <si>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</si>
  <si>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</si>
  <si>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</si>
  <si>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</si>
  <si>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</si>
  <si>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</si>
  <si>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</si>
  <si>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</si>
  <si>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</si>
  <si>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</si>
  <si>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</si>
  <si>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</si>
  <si>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</si>
  <si>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</si>
  <si>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</si>
  <si>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</si>
  <si>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</si>
  <si>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</si>
  <si>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</si>
  <si>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</si>
  <si>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</si>
  <si>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</si>
  <si>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</si>
  <si>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</si>
  <si>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</si>
  <si>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</si>
  <si>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</si>
  <si>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</si>
  <si>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</si>
  <si>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</si>
  <si>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</si>
  <si>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</si>
  <si>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</si>
  <si>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</si>
  <si>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</si>
  <si>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</si>
  <si>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</si>
  <si>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</si>
  <si>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</si>
  <si>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</si>
  <si>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</si>
  <si>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</si>
  <si>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</si>
  <si>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</si>
  <si>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</si>
  <si>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</si>
  <si>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</si>
  <si>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</si>
  <si>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</si>
  <si>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</si>
  <si>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</si>
  <si>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</si>
  <si>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</si>
  <si>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</si>
  <si>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</si>
  <si>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</si>
  <si>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</si>
  <si>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</si>
  <si>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</si>
  <si>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</si>
  <si>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</si>
  <si>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</si>
  <si>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</si>
  <si>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</si>
  <si>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</si>
  <si>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</si>
  <si>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</si>
  <si>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</si>
  <si>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</si>
  <si>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</si>
  <si>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</si>
  <si>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</si>
  <si>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</si>
  <si>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</si>
  <si>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</si>
  <si>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</si>
  <si>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</si>
  <si>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</si>
  <si>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</si>
  <si>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</si>
  <si>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</si>
  <si>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</si>
  <si>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</si>
  <si>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</si>
  <si>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</si>
  <si>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</si>
  <si>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</si>
  <si>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</si>
  <si>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</si>
  <si>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</si>
  <si>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</si>
  <si>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</si>
  <si>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</si>
  <si>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</si>
  <si>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</si>
  <si>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</si>
  <si>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</si>
  <si>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</si>
  <si>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</si>
  <si>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</si>
  <si>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</si>
  <si>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</si>
  <si>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</si>
  <si>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</si>
  <si>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</si>
  <si>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</si>
  <si>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</si>
  <si>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</si>
  <si>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</si>
  <si>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</si>
  <si>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</si>
  <si>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</si>
  <si>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</si>
  <si>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</si>
  <si>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</si>
  <si>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</si>
  <si>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</si>
  <si>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</si>
  <si>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</si>
  <si>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</si>
  <si>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</si>
  <si>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</si>
  <si>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</si>
  <si>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</si>
  <si>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</si>
  <si>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</si>
  <si>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</si>
  <si>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</si>
  <si>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</si>
  <si>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</si>
  <si>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</si>
  <si>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</si>
  <si>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</si>
  <si>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</si>
  <si>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</si>
  <si>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</si>
  <si>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</si>
  <si>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</si>
  <si>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</si>
  <si>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</si>
  <si>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</si>
  <si>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</si>
  <si>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</si>
  <si>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</si>
  <si>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</si>
  <si>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</si>
  <si>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</si>
  <si>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</si>
  <si>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</si>
  <si>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</si>
  <si>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</si>
  <si>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</si>
  <si>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</si>
  <si>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</si>
  <si>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</si>
  <si>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</si>
  <si>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</si>
  <si>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</si>
  <si>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</si>
  <si>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</si>
  <si>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</si>
  <si>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</si>
  <si>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</si>
  <si>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</si>
  <si>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</si>
  <si>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</si>
  <si>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</si>
  <si>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</si>
  <si>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</si>
  <si>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</si>
  <si>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</si>
  <si>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</si>
  <si>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</si>
  <si>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</si>
  <si>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</si>
  <si>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</si>
  <si>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</si>
  <si>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</si>
  <si>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</si>
  <si>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</si>
  <si>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</si>
  <si>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</si>
  <si>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</si>
  <si>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</si>
  <si>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</si>
  <si>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</si>
  <si>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</si>
  <si>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</si>
  <si>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</si>
  <si>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</si>
  <si>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</si>
  <si>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</si>
  <si>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</si>
  <si>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</si>
  <si>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</si>
  <si>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</si>
  <si>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</si>
  <si>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</si>
  <si>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</si>
  <si>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</si>
  <si>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</si>
  <si>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</si>
  <si>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</si>
  <si>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</si>
  <si>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</si>
  <si>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</si>
  <si>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</si>
  <si>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</si>
  <si>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</si>
  <si>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</si>
  <si>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</si>
  <si>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</si>
  <si>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</si>
  <si>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</si>
  <si>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</si>
  <si>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</si>
  <si>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</si>
  <si>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</si>
  <si>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</si>
  <si>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</si>
  <si>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</si>
  <si>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</si>
  <si>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</si>
  <si>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</si>
  <si>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</si>
  <si>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</si>
  <si>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</si>
  <si>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</si>
  <si>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</si>
  <si>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</si>
  <si>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</si>
  <si>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</si>
  <si>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</si>
  <si>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</si>
  <si>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</si>
  <si>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</si>
  <si>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</si>
  <si>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</si>
  <si>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</si>
  <si>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</si>
  <si>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</si>
  <si>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</si>
  <si>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</si>
  <si>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</si>
  <si>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</si>
  <si>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</si>
  <si>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</si>
  <si>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</si>
  <si>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</si>
  <si>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</si>
  <si>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</si>
  <si>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</si>
  <si>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</si>
  <si>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</si>
  <si>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</si>
  <si>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</si>
  <si>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</si>
  <si>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</si>
  <si>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</si>
  <si>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</si>
  <si>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</si>
  <si>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</si>
  <si>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</si>
  <si>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</si>
  <si>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</si>
  <si>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</si>
  <si>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</si>
  <si>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</si>
  <si>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</si>
  <si>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</si>
  <si>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</si>
  <si>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</si>
  <si>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</si>
  <si>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</si>
  <si>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</si>
  <si>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</si>
  <si>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</si>
  <si>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</si>
  <si>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</si>
  <si>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</si>
  <si>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</si>
  <si>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</si>
  <si>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</si>
  <si>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</si>
  <si>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</si>
  <si>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</si>
  <si>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</si>
  <si>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</si>
  <si>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</si>
  <si>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</si>
  <si>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</si>
  <si>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</si>
  <si>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</si>
  <si>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</si>
  <si>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</si>
  <si>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</si>
  <si>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</si>
  <si>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</si>
  <si>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</si>
  <si>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</si>
  <si>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</si>
  <si>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</si>
  <si>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</si>
  <si>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</si>
  <si>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</si>
  <si>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</si>
  <si>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</si>
  <si>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</si>
  <si>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</si>
  <si>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</si>
  <si>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</si>
  <si>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</si>
  <si>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</si>
  <si>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</si>
  <si>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</si>
  <si>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</si>
  <si>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</si>
  <si>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</si>
  <si>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</si>
  <si>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</si>
  <si>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</si>
  <si>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</si>
  <si>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</si>
  <si>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</si>
  <si>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</si>
  <si>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</si>
  <si>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</si>
  <si>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</si>
  <si>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</si>
  <si>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</si>
  <si>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</si>
  <si>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</si>
  <si>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</si>
  <si>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</si>
  <si>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</si>
  <si>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</si>
  <si>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</si>
  <si>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</si>
  <si>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</si>
  <si>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</si>
  <si>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</si>
  <si>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</si>
  <si>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</si>
  <si>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</si>
  <si>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</si>
  <si>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</si>
  <si>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</si>
  <si>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</si>
  <si>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</si>
  <si>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</si>
  <si>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</si>
  <si>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</si>
  <si>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</si>
  <si>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</si>
  <si>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</si>
  <si>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</si>
  <si>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</si>
  <si>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</si>
  <si>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</si>
  <si>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</si>
  <si>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</si>
  <si>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</si>
  <si>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</si>
  <si>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</si>
  <si>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</si>
  <si>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</si>
  <si>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</si>
  <si>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</si>
  <si>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</si>
  <si>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</si>
  <si>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</si>
  <si>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</si>
  <si>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</si>
  <si>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</si>
  <si>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</si>
  <si>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</si>
  <si>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</si>
  <si>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</si>
  <si>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</si>
  <si>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</si>
  <si>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</si>
  <si>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</si>
  <si>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</si>
  <si>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</si>
  <si>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</si>
  <si>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</si>
  <si>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</si>
  <si>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</si>
  <si>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</si>
  <si>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</si>
  <si>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</si>
  <si>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</si>
  <si>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</si>
  <si>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</si>
  <si>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</si>
  <si>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</si>
  <si>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</si>
  <si>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</si>
  <si>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</si>
  <si>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</si>
  <si>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</si>
  <si>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</si>
  <si>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</si>
  <si>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</si>
  <si>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</si>
  <si>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</si>
  <si>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</si>
  <si>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</si>
  <si>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</si>
  <si>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</si>
  <si>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</si>
  <si>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</si>
  <si>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</si>
  <si>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</si>
  <si>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</si>
  <si>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</si>
  <si>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</si>
  <si>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</si>
  <si>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</si>
  <si>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</si>
  <si>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</si>
  <si>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</si>
  <si>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</si>
  <si>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</si>
  <si>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</si>
  <si>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</si>
  <si>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</si>
  <si>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</si>
  <si>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</si>
  <si>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</si>
  <si>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</si>
  <si>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</si>
  <si>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</si>
  <si>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</si>
  <si>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</si>
  <si>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</si>
  <si>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</si>
  <si>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</si>
  <si>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</si>
  <si>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</si>
  <si>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</si>
  <si>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</si>
  <si>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</si>
  <si>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</si>
  <si>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</si>
  <si>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</si>
  <si>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</si>
  <si>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</si>
  <si>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</si>
  <si>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</si>
  <si>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</si>
  <si>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</si>
  <si>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</si>
  <si>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</si>
  <si>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</si>
  <si>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</si>
  <si>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</si>
  <si>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</si>
  <si>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</si>
  <si>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</si>
  <si>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</si>
  <si>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</si>
  <si>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</si>
  <si>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</si>
  <si>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</si>
  <si>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</si>
  <si>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</si>
  <si>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</si>
  <si>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</si>
  <si>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</si>
  <si>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</si>
  <si>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</si>
  <si>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</si>
  <si>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</si>
  <si>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</si>
  <si>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</si>
  <si>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</si>
  <si>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</si>
  <si>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</si>
  <si>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</si>
  <si>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</si>
  <si>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</si>
  <si>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</si>
  <si>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</si>
  <si>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</si>
  <si>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</si>
  <si>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</si>
  <si>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</si>
  <si>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</si>
  <si>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</si>
  <si>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</si>
  <si>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</si>
  <si>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</si>
  <si>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</si>
  <si>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</si>
  <si>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</si>
  <si>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</si>
  <si>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</si>
  <si>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</si>
  <si>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</si>
  <si>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</si>
  <si>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</si>
  <si>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</si>
  <si>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</si>
  <si>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</si>
  <si>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</si>
  <si>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</si>
  <si>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</si>
  <si>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</si>
  <si>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</si>
  <si>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</si>
  <si>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</si>
  <si>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</si>
  <si>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</si>
  <si>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</si>
  <si>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</si>
  <si>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</si>
  <si>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</si>
  <si>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</si>
  <si>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</si>
  <si>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</si>
  <si>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</si>
  <si>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</si>
  <si>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</si>
  <si>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</si>
  <si>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</si>
  <si>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</si>
  <si>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</si>
  <si>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</si>
  <si>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</si>
  <si>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</si>
  <si>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</si>
  <si>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</si>
  <si>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</si>
  <si>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</si>
  <si>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</si>
  <si>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</si>
  <si>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</si>
  <si>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</si>
  <si>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</si>
  <si>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</si>
  <si>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</si>
  <si>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</si>
  <si>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</si>
  <si>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</si>
  <si>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</si>
  <si>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</si>
  <si>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</si>
  <si>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</si>
  <si>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</si>
  <si>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</si>
  <si>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</si>
  <si>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</si>
  <si>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</si>
  <si>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</si>
  <si>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</si>
  <si>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</si>
  <si>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</si>
  <si>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</si>
  <si>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</si>
  <si>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</si>
  <si>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</si>
  <si>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</si>
  <si>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</si>
  <si>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</si>
  <si>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</si>
  <si>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</si>
  <si>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</si>
  <si>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</si>
  <si>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</si>
  <si>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</si>
  <si>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</si>
  <si>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</si>
  <si>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</si>
  <si>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</si>
  <si>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</si>
  <si>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</si>
  <si>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</si>
  <si>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</si>
  <si>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</si>
  <si>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</si>
  <si>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</si>
  <si>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</si>
  <si>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</si>
  <si>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</si>
  <si>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</si>
  <si>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</si>
  <si>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</si>
  <si>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</si>
  <si>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</si>
  <si>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</si>
  <si>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</si>
  <si>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</si>
  <si>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</si>
  <si>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</si>
  <si>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</si>
  <si>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</si>
  <si>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</si>
  <si>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</si>
  <si>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</si>
  <si>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</si>
  <si>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</si>
  <si>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</si>
  <si>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</si>
  <si>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</si>
  <si>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</si>
  <si>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</si>
  <si>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</si>
  <si>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</si>
  <si>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</si>
  <si>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</si>
  <si>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</si>
  <si>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</si>
  <si>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</si>
  <si>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</si>
  <si>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</si>
  <si>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</si>
  <si>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</si>
  <si>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</si>
  <si>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</si>
  <si>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</si>
  <si>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</si>
  <si>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</si>
  <si>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</si>
  <si>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</si>
  <si>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</si>
  <si>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</si>
  <si>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</si>
  <si>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</si>
  <si>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</si>
  <si>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</si>
  <si>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</si>
  <si>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</si>
  <si>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</si>
  <si>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</si>
  <si>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</si>
  <si>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</si>
  <si>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</si>
  <si>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</si>
  <si>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</si>
  <si>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</si>
  <si>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</si>
  <si>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</si>
  <si>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</si>
  <si>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</si>
  <si>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</si>
  <si>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</si>
  <si>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</si>
  <si>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</si>
  <si>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</si>
  <si>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</si>
  <si>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</si>
  <si>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</si>
  <si>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</si>
  <si>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</si>
  <si>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</si>
  <si>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</si>
  <si>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</si>
  <si>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</si>
  <si>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</si>
  <si>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</si>
  <si>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</si>
  <si>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</si>
  <si>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</si>
  <si>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</si>
  <si>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</si>
  <si>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</si>
  <si>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</si>
  <si>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</si>
  <si>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</si>
  <si>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</si>
  <si>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</si>
  <si>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</si>
  <si>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</si>
  <si>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</si>
  <si>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</si>
  <si>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</si>
  <si>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</si>
  <si>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</si>
  <si>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</si>
  <si>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</si>
  <si>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</si>
  <si>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</si>
  <si>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</si>
  <si>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</si>
  <si>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</si>
  <si>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</si>
  <si>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</si>
  <si>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</si>
  <si>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</si>
  <si>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</si>
  <si>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</si>
  <si>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</si>
  <si>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</si>
  <si>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</si>
  <si>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</si>
  <si>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</si>
  <si>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</si>
  <si>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</si>
  <si>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</si>
  <si>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</si>
  <si>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</si>
  <si>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</si>
  <si>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</si>
  <si>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</si>
  <si>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</si>
  <si>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</si>
  <si>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</si>
  <si>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</si>
  <si>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</si>
  <si>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</si>
  <si>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</si>
  <si>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</si>
  <si>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</si>
  <si>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</si>
  <si>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</si>
  <si>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</si>
  <si>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</si>
  <si>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</si>
  <si>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</si>
  <si>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</si>
  <si>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</si>
  <si>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</si>
  <si>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</si>
  <si>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</si>
  <si>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</si>
  <si>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</si>
  <si>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</si>
  <si>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</si>
  <si>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</si>
  <si>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</si>
  <si>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</si>
  <si>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</si>
  <si>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</si>
  <si>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</si>
  <si>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</si>
  <si>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</si>
  <si>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</si>
  <si>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</si>
  <si>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</si>
  <si>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</si>
  <si>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</si>
  <si>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</si>
  <si>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</si>
  <si>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</si>
  <si>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</si>
  <si>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</si>
  <si>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</si>
  <si>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</si>
  <si>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</si>
  <si>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</si>
  <si>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</si>
  <si>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</si>
  <si>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</si>
  <si>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</si>
  <si>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</si>
  <si>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</si>
  <si>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</si>
  <si>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</si>
  <si>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</si>
  <si>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</si>
  <si>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</si>
  <si>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</si>
  <si>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</si>
  <si>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</si>
  <si>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</si>
  <si>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</si>
  <si>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</si>
  <si>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</si>
  <si>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</si>
  <si>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</si>
  <si>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</si>
  <si>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</si>
  <si>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</si>
  <si>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</si>
  <si>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</si>
  <si>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</si>
  <si>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</si>
  <si>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</si>
  <si>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</si>
  <si>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</si>
  <si>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</si>
  <si>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</si>
  <si>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</si>
  <si>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</si>
  <si>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</si>
  <si>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</si>
  <si>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</si>
  <si>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</si>
  <si>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</si>
  <si>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</si>
  <si>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</si>
  <si>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</si>
  <si>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</si>
  <si>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</si>
  <si>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</si>
  <si>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</si>
  <si>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</si>
  <si>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</si>
  <si>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</si>
  <si>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</si>
  <si>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</si>
  <si>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</si>
  <si>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</si>
  <si>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</si>
  <si>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</si>
  <si>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</si>
  <si>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</si>
  <si>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</si>
  <si>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</si>
  <si>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</si>
  <si>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</si>
  <si>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</si>
  <si>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</si>
  <si>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</si>
  <si>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</si>
  <si>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</si>
  <si>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</si>
  <si>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</si>
  <si>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</si>
  <si>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</si>
  <si>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</si>
  <si>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</si>
  <si>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</si>
  <si>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</si>
  <si>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</si>
  <si>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</si>
  <si>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</si>
  <si>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</si>
  <si>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</si>
  <si>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</si>
  <si>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</si>
  <si>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</si>
  <si>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</si>
  <si>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</si>
  <si>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</si>
  <si>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</si>
  <si>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</si>
  <si>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</si>
  <si>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</si>
  <si>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</si>
  <si>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</si>
  <si>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</si>
  <si>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</si>
  <si>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</si>
  <si>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</si>
  <si>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</si>
  <si>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</si>
  <si>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</si>
  <si>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</si>
  <si>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</si>
  <si>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</si>
  <si>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</si>
  <si>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</si>
  <si>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</si>
  <si>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</si>
  <si>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</si>
  <si>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</si>
  <si>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</si>
  <si>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</si>
  <si>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</si>
  <si>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</si>
  <si>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</si>
  <si>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</si>
  <si>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</si>
  <si>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</si>
  <si>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</si>
  <si>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</si>
  <si>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</si>
  <si>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</si>
  <si>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</si>
  <si>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</si>
  <si>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</si>
  <si>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</si>
  <si>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</si>
  <si>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</si>
  <si>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</si>
  <si>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</si>
  <si>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</si>
  <si>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</si>
  <si>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</si>
  <si>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</si>
  <si>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</si>
  <si>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</si>
  <si>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</si>
  <si>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</si>
  <si>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</si>
  <si>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</si>
  <si>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</si>
  <si>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</si>
  <si>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</si>
  <si>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</si>
  <si>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</si>
  <si>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</si>
  <si>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</si>
  <si>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</si>
  <si>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</si>
  <si>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</si>
  <si>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</si>
  <si>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</si>
  <si>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</si>
  <si>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</si>
  <si>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</si>
  <si>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</si>
  <si>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</si>
  <si>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</si>
  <si>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</si>
  <si>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</si>
  <si>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</si>
  <si>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</si>
  <si>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</si>
  <si>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</si>
  <si>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</si>
  <si>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</si>
  <si>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</si>
  <si>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</si>
  <si>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</si>
  <si>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</si>
  <si>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</si>
  <si>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</si>
  <si>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</si>
  <si>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</si>
  <si>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</si>
  <si>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</si>
  <si>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</si>
  <si>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</si>
  <si>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</si>
  <si>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</si>
  <si>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</si>
  <si>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</si>
  <si>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</si>
  <si>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</si>
  <si>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</si>
  <si>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</si>
  <si>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</si>
  <si>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</si>
  <si>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</si>
  <si>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</si>
  <si>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</si>
  <si>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</si>
  <si>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</si>
  <si>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</si>
  <si>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</si>
  <si>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</si>
  <si>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</si>
  <si>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</si>
  <si>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</si>
  <si>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</si>
  <si>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</si>
  <si>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</si>
  <si>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</si>
  <si>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</si>
  <si>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</si>
  <si>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</si>
  <si>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</si>
  <si>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</si>
  <si>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</si>
  <si>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</si>
  <si>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</si>
  <si>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</si>
  <si>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</si>
  <si>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</si>
  <si>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</si>
  <si>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</si>
  <si>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</si>
  <si>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</si>
  <si>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</si>
  <si>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</si>
  <si>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</si>
  <si>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</si>
  <si>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</si>
  <si>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</si>
  <si>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</si>
  <si>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</si>
  <si>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</si>
  <si>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</si>
  <si>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</si>
  <si>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</si>
  <si>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</si>
  <si>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</si>
  <si>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</si>
  <si>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</si>
  <si>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</si>
  <si>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</si>
  <si>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</si>
  <si>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</si>
  <si>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</si>
  <si>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</si>
  <si>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</si>
  <si>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</si>
  <si>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</si>
  <si>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</si>
  <si>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</si>
  <si>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</si>
  <si>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</si>
  <si>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</si>
  <si>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</si>
  <si>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</si>
  <si>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</si>
  <si>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</si>
  <si>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</si>
  <si>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</si>
  <si>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</si>
  <si>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</si>
  <si>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</si>
  <si>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</si>
  <si>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</si>
  <si>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</si>
  <si>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</si>
  <si>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</si>
  <si>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</si>
  <si>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</si>
  <si>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</si>
  <si>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</si>
  <si>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</si>
  <si>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</si>
  <si>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</si>
  <si>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</si>
  <si>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</si>
  <si>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</si>
  <si>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</si>
  <si>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</si>
  <si>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</si>
  <si>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</si>
  <si>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</si>
  <si>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</si>
  <si>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</si>
  <si>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</si>
  <si>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</si>
  <si>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</si>
  <si>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</si>
  <si>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</si>
  <si>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</si>
  <si>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</si>
  <si>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</si>
  <si>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</si>
  <si>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</si>
  <si>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</si>
  <si>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</si>
  <si>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</si>
  <si>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</si>
  <si>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</si>
  <si>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</si>
  <si>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</si>
  <si>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</si>
  <si>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</si>
  <si>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</si>
  <si>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</si>
  <si>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</si>
  <si>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</si>
  <si>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</si>
  <si>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</si>
  <si>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</si>
  <si>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</si>
  <si>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</si>
  <si>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</si>
  <si>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</si>
  <si>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</si>
  <si>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</si>
  <si>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</si>
  <si>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</si>
  <si>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</si>
  <si>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</si>
  <si>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</si>
  <si>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</si>
  <si>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</si>
  <si>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</si>
  <si>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</si>
  <si>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</si>
  <si>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</si>
  <si>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</si>
  <si>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</si>
  <si>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</si>
  <si>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</si>
  <si>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</si>
  <si>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</si>
  <si>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</si>
  <si>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</si>
  <si>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</si>
  <si>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</si>
  <si>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</si>
  <si>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</si>
  <si>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</si>
  <si>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</si>
  <si>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</si>
  <si>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</si>
  <si>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</si>
  <si>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</si>
  <si>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</si>
  <si>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</si>
  <si>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</si>
  <si>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</si>
  <si>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</si>
  <si>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</si>
  <si>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</si>
  <si>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</si>
  <si>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</si>
  <si>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</si>
  <si>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</si>
  <si>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</si>
  <si>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</si>
  <si>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</si>
  <si>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</si>
  <si>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</si>
  <si>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</si>
  <si>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</si>
  <si>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</si>
  <si>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</si>
  <si>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</si>
  <si>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</si>
  <si>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</si>
  <si>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</si>
  <si>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</si>
  <si>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</si>
  <si>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</si>
  <si>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</si>
  <si>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</si>
  <si>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</si>
  <si>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</si>
  <si>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</si>
  <si>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</si>
  <si>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</si>
  <si>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</si>
  <si>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</si>
  <si>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</si>
  <si>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</si>
  <si>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</si>
  <si>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</si>
  <si>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</si>
  <si>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</si>
  <si>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</si>
  <si>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</si>
  <si>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</si>
  <si>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</si>
  <si>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</si>
  <si>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</si>
  <si>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</si>
  <si>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</si>
  <si>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</si>
  <si>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</si>
  <si>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</si>
  <si>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</si>
  <si>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</si>
  <si>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</si>
  <si>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</si>
  <si>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</si>
  <si>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</si>
  <si>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</si>
  <si>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</si>
  <si>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</si>
  <si>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</si>
  <si>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</si>
  <si>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</si>
  <si>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</si>
  <si>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</si>
  <si>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</si>
  <si>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</si>
  <si>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</si>
  <si>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</si>
  <si>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</si>
  <si>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</si>
  <si>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</si>
  <si>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</si>
  <si>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</si>
  <si>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</si>
  <si>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</si>
  <si>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</si>
  <si>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</si>
  <si>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</si>
  <si>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</si>
  <si>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</si>
  <si>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</si>
  <si>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</si>
  <si>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</si>
  <si>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</si>
  <si>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</si>
  <si>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</si>
  <si>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</si>
  <si>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</si>
  <si>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</si>
  <si>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</si>
  <si>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</si>
  <si>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</si>
  <si>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</si>
  <si>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</si>
  <si>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</si>
  <si>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</si>
  <si>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</si>
  <si>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</si>
  <si>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</si>
  <si>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</si>
  <si>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</si>
  <si>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</si>
  <si>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</si>
  <si>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</si>
  <si>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</si>
  <si>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</si>
  <si>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</si>
  <si>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</si>
  <si>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</si>
  <si>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</si>
  <si>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</si>
  <si>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</si>
  <si>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</si>
  <si>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</si>
  <si>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</si>
  <si>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</si>
  <si>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</si>
  <si>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</si>
  <si>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</si>
  <si>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</si>
  <si>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</si>
  <si>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</si>
  <si>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</si>
  <si>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</si>
  <si>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</si>
  <si>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</si>
  <si>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</si>
  <si>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</si>
  <si>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</si>
  <si>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</si>
  <si>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</si>
  <si>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</si>
  <si>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</si>
  <si>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</si>
  <si>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</si>
  <si>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</si>
  <si>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</si>
  <si>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</si>
  <si>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</si>
  <si>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</si>
  <si>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</si>
  <si>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</si>
  <si>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</si>
  <si>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</si>
  <si>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</si>
  <si>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</si>
  <si>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</si>
  <si>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</si>
  <si>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</si>
  <si>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</si>
  <si>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</si>
  <si>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</si>
  <si>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</si>
  <si>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</si>
  <si>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</si>
  <si>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</si>
  <si>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</si>
  <si>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</si>
  <si>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</si>
  <si>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</si>
  <si>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</si>
  <si>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</si>
  <si>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</si>
  <si>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</si>
  <si>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</si>
  <si>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</si>
  <si>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</si>
  <si>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</si>
  <si>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</si>
  <si>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</si>
  <si>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</si>
  <si>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</si>
  <si>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</si>
  <si>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</si>
  <si>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</si>
  <si>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</si>
  <si>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</si>
  <si>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</si>
  <si>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</si>
  <si>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</si>
  <si>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</si>
  <si>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</si>
  <si>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</si>
  <si>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</si>
  <si>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</si>
  <si>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</si>
  <si>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</si>
  <si>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</si>
  <si>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</si>
  <si>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</si>
  <si>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</si>
  <si>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</si>
  <si>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</si>
  <si>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</si>
  <si>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</si>
  <si>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</si>
  <si>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</si>
  <si>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</si>
  <si>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</si>
  <si>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</si>
  <si>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</si>
  <si>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</si>
  <si>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</si>
  <si>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</si>
  <si>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</si>
  <si>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</si>
  <si>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</si>
  <si>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</si>
  <si>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</si>
  <si>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</si>
  <si>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</si>
  <si>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</si>
  <si>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</si>
  <si>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</si>
  <si>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</si>
  <si>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</si>
  <si>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</si>
  <si>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</si>
  <si>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</si>
  <si>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</si>
  <si>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</si>
  <si>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</si>
  <si>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</si>
  <si>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</si>
  <si>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</si>
  <si>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</si>
  <si>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</si>
  <si>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</si>
  <si>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</si>
  <si>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</si>
  <si>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</si>
  <si>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</si>
  <si>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</si>
  <si>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</si>
  <si>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</si>
  <si>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</si>
  <si>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</si>
  <si>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</si>
  <si>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</si>
  <si>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</si>
  <si>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</si>
  <si>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</si>
  <si>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</si>
  <si>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</si>
  <si>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</si>
  <si>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</si>
  <si>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</si>
  <si>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</si>
  <si>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</si>
  <si>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</si>
  <si>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</si>
  <si>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</si>
  <si>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</si>
  <si>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</si>
  <si>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</si>
  <si>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</si>
  <si>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</si>
  <si>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</si>
  <si>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</si>
  <si>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</si>
  <si>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</si>
  <si>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</si>
  <si>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</si>
  <si>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</si>
  <si>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</si>
  <si>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</si>
  <si>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</si>
  <si>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</si>
  <si>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</si>
  <si>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</si>
  <si>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</si>
  <si>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</si>
  <si>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</si>
  <si>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</si>
  <si>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</si>
  <si>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</si>
  <si>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</si>
  <si>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</si>
  <si>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</si>
  <si>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</si>
  <si>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</si>
  <si>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</si>
  <si>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</si>
  <si>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</si>
  <si>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</si>
  <si>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</si>
  <si>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</si>
  <si>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</si>
  <si>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</si>
  <si>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</si>
  <si>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</si>
  <si>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</si>
  <si>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</si>
  <si>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</si>
  <si>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</si>
  <si>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</si>
  <si>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</si>
  <si>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</si>
  <si>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</si>
  <si>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</si>
  <si>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</si>
  <si>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</si>
  <si>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</si>
  <si>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</si>
  <si>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</si>
  <si>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</si>
  <si>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</si>
  <si>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</si>
  <si>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</si>
  <si>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</si>
  <si>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</si>
  <si>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</si>
  <si>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</si>
  <si>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</si>
  <si>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</si>
  <si>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</si>
  <si>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</si>
  <si>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</si>
  <si>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</si>
  <si>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</si>
  <si>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</si>
  <si>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</si>
  <si>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</si>
  <si>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</si>
  <si>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</si>
  <si>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</si>
  <si>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</si>
  <si>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</si>
  <si>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</si>
  <si>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</si>
  <si>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</si>
  <si>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</si>
  <si>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</si>
  <si>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</si>
  <si>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</si>
  <si>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</si>
  <si>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</si>
  <si>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</si>
  <si>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</si>
  <si>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</si>
  <si>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</si>
  <si>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</si>
  <si>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</si>
  <si>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</si>
  <si>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</si>
  <si>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</si>
  <si>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</si>
  <si>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</si>
  <si>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</si>
  <si>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</si>
  <si>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</si>
  <si>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</si>
  <si>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</si>
  <si>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</si>
  <si>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</si>
  <si>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</si>
  <si>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</si>
  <si>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</si>
  <si>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</si>
  <si>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</si>
  <si>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</si>
  <si>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</si>
  <si>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</si>
  <si>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</si>
  <si>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</si>
  <si>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</si>
  <si>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</si>
  <si>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</si>
  <si>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</si>
  <si>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</si>
  <si>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</si>
  <si>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</si>
  <si>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</si>
  <si>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</si>
  <si>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</si>
  <si>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</si>
  <si>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</si>
  <si>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</si>
  <si>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</si>
  <si>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</si>
  <si>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</si>
  <si>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</si>
  <si>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</si>
  <si>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</si>
  <si>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</si>
  <si>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</si>
  <si>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</si>
  <si>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</si>
  <si>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</si>
  <si>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</si>
  <si>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</si>
  <si>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</si>
  <si>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</si>
  <si>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</si>
  <si>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</si>
  <si>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</si>
  <si>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</si>
  <si>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</si>
  <si>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</si>
  <si>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</si>
  <si>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</si>
  <si>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</si>
  <si>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</si>
  <si>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</si>
  <si>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</si>
  <si>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</si>
  <si>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</si>
  <si>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</si>
  <si>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</si>
  <si>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</si>
  <si>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</si>
  <si>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</si>
  <si>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</si>
  <si>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</si>
  <si>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</si>
  <si>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</si>
  <si>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</si>
  <si>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</si>
  <si>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</si>
  <si>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</si>
  <si>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</si>
  <si>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</si>
  <si>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</si>
  <si>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</si>
  <si>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</si>
  <si>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</si>
  <si>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</si>
  <si>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</si>
  <si>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</si>
  <si>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</si>
  <si>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</si>
  <si>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</si>
  <si>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</si>
  <si>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</si>
  <si>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</si>
  <si>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</si>
  <si>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</si>
  <si>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</si>
  <si>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</si>
  <si>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</si>
  <si>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</si>
  <si>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</si>
  <si>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</si>
  <si>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</si>
  <si>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</si>
  <si>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</si>
  <si>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</si>
  <si>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</si>
  <si>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</si>
  <si>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</si>
  <si>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</si>
  <si>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</si>
  <si>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</si>
  <si>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</si>
  <si>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</si>
  <si>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</si>
  <si>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</si>
  <si>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</si>
  <si>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</si>
  <si>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</si>
  <si>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</si>
  <si>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</si>
  <si>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</si>
  <si>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</si>
  <si>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</si>
  <si>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</si>
  <si>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</si>
  <si>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</si>
  <si>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</si>
  <si>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</si>
  <si>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</si>
  <si>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</si>
  <si>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</si>
  <si>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</si>
  <si>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</si>
  <si>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</si>
  <si>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</si>
  <si>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</si>
  <si>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</si>
  <si>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</si>
  <si>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</si>
  <si>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</si>
  <si>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</si>
  <si>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</si>
  <si>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</si>
  <si>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</si>
  <si>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</si>
  <si>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</si>
  <si>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</si>
  <si>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</si>
  <si>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</si>
  <si>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</si>
  <si>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</si>
  <si>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</si>
  <si>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</si>
  <si>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</si>
  <si>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</si>
  <si>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</si>
  <si>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</si>
  <si>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</si>
  <si>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</si>
  <si>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</si>
  <si>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</si>
  <si>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</si>
  <si>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</si>
  <si>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</si>
  <si>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</si>
  <si>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</si>
  <si>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</si>
  <si>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</si>
  <si>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</si>
  <si>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</si>
  <si>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</si>
  <si>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</si>
  <si>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</si>
  <si>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</si>
  <si>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</si>
  <si>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</si>
  <si>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</si>
  <si>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</si>
  <si>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</si>
  <si>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</si>
  <si>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</si>
  <si>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</si>
  <si>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</si>
  <si>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</si>
  <si>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</si>
  <si>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</si>
  <si>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</si>
  <si>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</si>
  <si>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</si>
  <si>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</si>
  <si>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</si>
  <si>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</si>
  <si>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</si>
  <si>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</si>
  <si>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</si>
  <si>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</si>
  <si>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</si>
  <si>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</si>
  <si>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</si>
  <si>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</si>
  <si>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</si>
  <si>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</si>
  <si>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</si>
  <si>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</si>
  <si>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</si>
  <si>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</si>
  <si>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</si>
  <si>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</si>
  <si>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</si>
  <si>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</si>
  <si>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</si>
  <si>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</si>
  <si>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</si>
  <si>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</si>
  <si>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</si>
  <si>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</si>
  <si>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</si>
  <si>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</si>
  <si>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</si>
  <si>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</si>
  <si>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</si>
  <si>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</si>
  <si>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</si>
  <si>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</si>
  <si>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</si>
  <si>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</si>
  <si>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</si>
  <si>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</si>
  <si>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</si>
  <si>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</si>
  <si>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</si>
  <si>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</si>
  <si>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</si>
  <si>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</si>
  <si>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</si>
  <si>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</si>
  <si>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</si>
  <si>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</si>
  <si>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</si>
  <si>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</si>
  <si>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</si>
  <si>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</si>
  <si>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</si>
  <si>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</si>
  <si>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</si>
  <si>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</si>
  <si>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</si>
  <si>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</si>
  <si>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</si>
  <si>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</si>
  <si>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</si>
  <si>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</si>
  <si>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</si>
  <si>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</si>
  <si>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</si>
  <si>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</si>
  <si>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</si>
  <si>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</si>
  <si>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</si>
  <si>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</si>
  <si>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</si>
  <si>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</si>
  <si>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</si>
  <si>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</si>
  <si>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</si>
  <si>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</si>
  <si>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</si>
  <si>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</si>
  <si>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</si>
  <si>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</si>
  <si>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</si>
  <si>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</si>
  <si>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</si>
  <si>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</si>
  <si>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</si>
  <si>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</si>
  <si>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</si>
  <si>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</si>
  <si>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</si>
  <si>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</si>
  <si>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</si>
  <si>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</si>
  <si>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</si>
  <si>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</si>
  <si>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</si>
  <si>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</si>
  <si>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</si>
  <si>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</si>
  <si>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</si>
  <si>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</si>
  <si>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</si>
  <si>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</si>
  <si>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</si>
  <si>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</si>
  <si>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</si>
  <si>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</si>
  <si>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</si>
  <si>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</si>
  <si>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</si>
  <si>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</si>
  <si>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</si>
  <si>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</si>
  <si>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</si>
  <si>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</si>
  <si>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</si>
  <si>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</si>
  <si>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</si>
  <si>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</si>
  <si>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</si>
  <si>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</si>
  <si>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</si>
  <si>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</si>
  <si>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</si>
  <si>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</si>
  <si>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</si>
  <si>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</si>
  <si>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</si>
  <si>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</si>
  <si>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</si>
  <si>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</si>
  <si>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</si>
  <si>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</si>
  <si>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</si>
  <si>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</si>
  <si>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</si>
  <si>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</si>
  <si>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</si>
  <si>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</si>
  <si>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</si>
  <si>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</si>
  <si>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</si>
  <si>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</si>
  <si>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</si>
  <si>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</si>
  <si>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</si>
  <si>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</si>
  <si>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</si>
  <si>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</si>
  <si>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</si>
  <si>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</si>
  <si>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</si>
  <si>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</si>
  <si>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</si>
  <si>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</si>
  <si>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</si>
  <si>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</si>
  <si>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</si>
  <si>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</si>
  <si>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</si>
  <si>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</si>
  <si>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</si>
  <si>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</si>
  <si>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</si>
  <si>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</si>
  <si>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</si>
  <si>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</si>
  <si>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</si>
  <si>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</si>
  <si>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</si>
  <si>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</si>
  <si>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</si>
  <si>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</si>
  <si>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</si>
  <si>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</si>
  <si>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</si>
  <si>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</si>
  <si>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</si>
  <si>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</si>
  <si>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</si>
  <si>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</si>
  <si>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</si>
  <si>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</si>
  <si>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</si>
  <si>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</si>
  <si>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</si>
  <si>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</si>
  <si>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</si>
  <si>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</si>
  <si>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</si>
  <si>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</si>
  <si>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</si>
  <si>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</si>
  <si>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</si>
  <si>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</si>
  <si>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</si>
  <si>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</si>
  <si>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</si>
  <si>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</si>
  <si>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</si>
  <si>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</si>
  <si>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</si>
  <si>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</si>
  <si>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</si>
  <si>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</si>
  <si>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</si>
  <si>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</si>
  <si>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</si>
  <si>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</si>
  <si>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</si>
  <si>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</si>
  <si>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</si>
  <si>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</si>
  <si>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</si>
  <si>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</si>
  <si>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</si>
  <si>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</si>
  <si>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</si>
  <si>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</si>
  <si>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</si>
  <si>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</si>
  <si>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</si>
  <si>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</si>
  <si>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</si>
  <si>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</si>
  <si>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</si>
  <si>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</si>
  <si>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</si>
  <si>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</si>
  <si>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</si>
  <si>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</si>
  <si>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</si>
  <si>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</si>
  <si>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</si>
  <si>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</si>
  <si>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</si>
  <si>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</si>
  <si>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</si>
  <si>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</si>
  <si>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</si>
  <si>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</si>
  <si>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</si>
  <si>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</si>
  <si>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</si>
  <si>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</si>
  <si>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</si>
  <si>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</si>
  <si>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</si>
  <si>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</si>
  <si>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</si>
  <si>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</si>
  <si>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</si>
  <si>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</si>
  <si>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</si>
  <si>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</si>
  <si>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</si>
  <si>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</si>
  <si>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</si>
  <si>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</si>
  <si>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</si>
  <si>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</si>
  <si>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</si>
  <si>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</si>
  <si>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</si>
  <si>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</si>
  <si>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</si>
  <si>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</si>
  <si>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</si>
  <si>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</si>
  <si>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</si>
  <si>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</si>
  <si>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</si>
  <si>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</si>
  <si>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</si>
  <si>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</si>
  <si>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</si>
  <si>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</si>
  <si>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</si>
  <si>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</si>
  <si>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</si>
  <si>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</si>
  <si>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</si>
  <si>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</si>
  <si>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</si>
  <si>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</si>
  <si>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</si>
  <si>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</si>
  <si>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</si>
  <si>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</si>
  <si>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</si>
  <si>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</si>
  <si>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</si>
  <si>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</si>
  <si>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</si>
  <si>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</si>
  <si>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</si>
  <si>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</si>
  <si>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</si>
  <si>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</si>
  <si>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</si>
  <si>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</si>
  <si>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</si>
  <si>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</si>
  <si>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</si>
  <si>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</si>
  <si>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</si>
  <si>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</si>
  <si>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</si>
  <si>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</si>
  <si>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</si>
  <si>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</si>
  <si>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</si>
  <si>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</si>
  <si>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</si>
  <si>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</si>
  <si>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</si>
  <si>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</si>
  <si>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</si>
  <si>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</si>
  <si>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</si>
  <si>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</si>
  <si>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</si>
  <si>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</si>
  <si>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</si>
  <si>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</si>
  <si>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</si>
  <si>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</si>
  <si>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</si>
  <si>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</si>
  <si>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</si>
  <si>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</si>
  <si>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</si>
  <si>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</si>
  <si>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</si>
  <si>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</si>
  <si>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</si>
  <si>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</si>
  <si>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</si>
  <si>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</si>
  <si>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</si>
  <si>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</si>
  <si>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</si>
  <si>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</si>
  <si>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</si>
  <si>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</si>
  <si>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</si>
  <si>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</si>
  <si>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</si>
  <si>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</si>
  <si>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</si>
  <si>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</si>
  <si>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</si>
  <si>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</si>
  <si>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</si>
  <si>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</si>
  <si>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</si>
  <si>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</si>
  <si>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</si>
  <si>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</si>
  <si>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</si>
  <si>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</si>
  <si>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</si>
  <si>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</si>
  <si>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</si>
  <si>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</si>
  <si>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</si>
  <si>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</si>
  <si>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</si>
  <si>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</si>
  <si>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</si>
  <si>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</si>
  <si>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</si>
  <si>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</si>
  <si>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</si>
  <si>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</si>
  <si>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</si>
  <si>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</si>
  <si>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</si>
  <si>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</si>
  <si>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</si>
  <si>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</si>
  <si>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</si>
  <si>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</si>
  <si>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</si>
  <si>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</si>
  <si>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</si>
  <si>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</si>
  <si>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</si>
  <si>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</si>
  <si>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</si>
  <si>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</si>
  <si>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</si>
  <si>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</si>
  <si>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</si>
  <si>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</si>
  <si>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</si>
  <si>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</si>
  <si>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</si>
  <si>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</si>
  <si>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</si>
  <si>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</si>
  <si>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</si>
  <si>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</si>
  <si>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</si>
  <si>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</si>
  <si>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</si>
  <si>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</si>
  <si>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</si>
  <si>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</si>
  <si>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</si>
  <si>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</si>
  <si>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</si>
  <si>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</si>
  <si>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</si>
  <si>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</si>
  <si>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</si>
  <si>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</si>
  <si>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</si>
  <si>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</si>
  <si>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</si>
  <si>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</si>
  <si>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</si>
  <si>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</si>
  <si>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</si>
  <si>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</si>
  <si>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</si>
  <si>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</si>
  <si>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</si>
  <si>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</si>
  <si>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</si>
  <si>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</si>
  <si>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</si>
  <si>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</si>
  <si>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</si>
  <si>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</si>
  <si>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</si>
  <si>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</si>
  <si>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</si>
  <si>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</si>
  <si>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</si>
  <si>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</si>
  <si>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</si>
  <si>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</si>
  <si>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</si>
  <si>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</si>
  <si>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</si>
  <si>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</si>
  <si>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</si>
  <si>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</si>
  <si>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</si>
  <si>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</si>
  <si>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</si>
  <si>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</si>
  <si>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</si>
  <si>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</si>
  <si>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</si>
  <si>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</si>
  <si>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</si>
  <si>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</si>
  <si>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</si>
  <si>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</si>
  <si>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</si>
  <si>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</si>
  <si>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</si>
  <si>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</si>
  <si>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</si>
  <si>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</si>
  <si>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</si>
  <si>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</si>
  <si>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</si>
  <si>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</si>
  <si>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</si>
  <si>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</si>
  <si>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</si>
  <si>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</si>
  <si>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</si>
  <si>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</si>
  <si>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</si>
  <si>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</si>
  <si>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</si>
  <si>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</si>
  <si>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</si>
  <si>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</si>
  <si>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</si>
  <si>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</si>
  <si>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</si>
  <si>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</si>
  <si>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</si>
  <si>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</si>
  <si>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</si>
  <si>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</si>
  <si>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</si>
  <si>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</si>
  <si>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</si>
  <si>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</si>
  <si>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</si>
  <si>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</si>
  <si>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</si>
  <si>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</si>
  <si>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</si>
  <si>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</si>
  <si>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</si>
  <si>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</si>
  <si>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</si>
  <si>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</si>
  <si>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</si>
  <si>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</si>
  <si>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</si>
  <si>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</si>
  <si>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</si>
  <si>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</si>
  <si>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</si>
  <si>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</si>
  <si>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</si>
  <si>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</si>
  <si>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</si>
  <si>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</si>
  <si>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</si>
  <si>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</si>
  <si>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</si>
  <si>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</si>
  <si>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</si>
  <si>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</si>
  <si>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</si>
  <si>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</si>
  <si>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</si>
  <si>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</si>
  <si>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</si>
  <si>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</si>
  <si>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</si>
  <si>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</si>
  <si>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</si>
  <si>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</si>
  <si>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</si>
  <si>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</si>
  <si>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</si>
  <si>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</si>
  <si>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</si>
  <si>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</si>
  <si>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</si>
  <si>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</si>
  <si>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</si>
  <si>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</si>
  <si>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</si>
  <si>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</si>
  <si>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</si>
  <si>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</si>
  <si>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</si>
  <si>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</si>
  <si>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</si>
  <si>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</si>
  <si>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</si>
  <si>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</si>
  <si>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</si>
  <si>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</si>
  <si>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</si>
  <si>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</si>
  <si>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</si>
  <si>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</si>
  <si>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</si>
  <si>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</si>
  <si>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</si>
  <si>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</si>
  <si>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</si>
  <si>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</si>
  <si>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</si>
  <si>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</si>
  <si>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</si>
  <si>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</si>
  <si>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</si>
  <si>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</si>
  <si>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</si>
  <si>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</si>
  <si>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</si>
  <si>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</si>
  <si>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</si>
  <si>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</si>
  <si>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</si>
  <si>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</si>
  <si>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</si>
  <si>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</si>
  <si>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</si>
  <si>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</si>
  <si>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</si>
  <si>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</si>
  <si>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</si>
  <si>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</si>
  <si>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</si>
  <si>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</si>
  <si>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</si>
  <si>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</si>
  <si>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</si>
  <si>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</si>
  <si>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</si>
  <si>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</si>
  <si>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</si>
  <si>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</si>
  <si>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</si>
  <si>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</si>
  <si>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</si>
  <si>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</si>
  <si>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</si>
  <si>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</si>
  <si>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</si>
  <si>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</si>
  <si>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</si>
  <si>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</si>
  <si>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</si>
  <si>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</si>
  <si>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</si>
  <si>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</si>
  <si>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</si>
  <si>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</si>
  <si>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</si>
  <si>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</si>
  <si>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</si>
  <si>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</si>
  <si>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</si>
  <si>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</si>
  <si>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</si>
  <si>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</si>
  <si>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</si>
  <si>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</si>
  <si>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</si>
  <si>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</si>
  <si>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</si>
  <si>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</si>
  <si>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</si>
  <si>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</si>
  <si>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</si>
  <si>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</si>
  <si>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</si>
  <si>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</si>
  <si>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</si>
  <si>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</si>
  <si>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</si>
  <si>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</si>
  <si>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</si>
  <si>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</si>
  <si>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</si>
  <si>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</si>
  <si>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</si>
  <si>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</si>
  <si>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</si>
  <si>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</si>
  <si>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</si>
  <si>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</si>
  <si>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</si>
  <si>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</si>
  <si>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</si>
  <si>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</si>
  <si>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</si>
  <si>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</si>
  <si>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</si>
  <si>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</si>
  <si>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</si>
  <si>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</si>
  <si>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</si>
  <si>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</si>
  <si>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</si>
  <si>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</si>
  <si>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</si>
  <si>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</si>
  <si>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</si>
  <si>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</si>
  <si>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</si>
  <si>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</si>
  <si>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</si>
  <si>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</si>
  <si>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</si>
  <si>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</si>
  <si>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</si>
  <si>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</si>
  <si>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</si>
  <si>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</si>
  <si>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</si>
  <si>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</si>
  <si>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</si>
  <si>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</si>
  <si>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</si>
  <si>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</si>
  <si>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</si>
  <si>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</si>
  <si>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</si>
  <si>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</si>
  <si>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</si>
  <si>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</si>
  <si>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</si>
  <si>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</si>
  <si>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</si>
  <si>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</si>
  <si>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</si>
  <si>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</si>
  <si>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</si>
  <si>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</si>
  <si>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</si>
  <si>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</si>
  <si>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</si>
  <si>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</si>
  <si>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</si>
  <si>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</si>
  <si>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</si>
  <si>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</si>
  <si>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</si>
  <si>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</si>
  <si>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</si>
  <si>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</si>
  <si>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</si>
  <si>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</si>
  <si>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</si>
  <si>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</si>
  <si>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</si>
  <si>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</si>
  <si>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</si>
  <si>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</si>
  <si>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</si>
  <si>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</si>
  <si>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</si>
  <si>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</si>
  <si>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</si>
  <si>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</si>
  <si>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</si>
  <si>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</si>
  <si>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</si>
  <si>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</si>
  <si>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</si>
  <si>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</si>
  <si>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</si>
  <si>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</si>
  <si>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</si>
  <si>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</si>
  <si>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</si>
  <si>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</si>
  <si>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</si>
  <si>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</si>
  <si>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</si>
  <si>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</si>
  <si>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</si>
  <si>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</si>
  <si>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</si>
  <si>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</si>
  <si>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</si>
  <si>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</si>
  <si>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</si>
  <si>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</si>
  <si>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</si>
  <si>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</si>
  <si>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</si>
  <si>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</si>
  <si>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</si>
  <si>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</si>
  <si>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</si>
  <si>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</si>
  <si>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</si>
  <si>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</si>
  <si>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</si>
  <si>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</si>
  <si>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</si>
  <si>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</si>
  <si>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</si>
  <si>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</si>
  <si>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</si>
  <si>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</si>
  <si>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</si>
  <si>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</si>
  <si>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</si>
  <si>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</si>
  <si>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</si>
  <si>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</si>
  <si>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</si>
  <si>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</si>
  <si>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</si>
  <si>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</si>
  <si>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</si>
  <si>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</si>
  <si>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</si>
  <si>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</si>
  <si>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</si>
  <si>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</si>
  <si>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</si>
  <si>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</si>
  <si>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</si>
  <si>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</si>
  <si>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</si>
  <si>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</si>
  <si>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</si>
  <si>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</si>
  <si>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</si>
  <si>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</si>
  <si>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</si>
  <si>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</si>
  <si>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</si>
  <si>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</si>
  <si>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</si>
  <si>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</si>
  <si>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</si>
  <si>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</si>
  <si>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</si>
  <si>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</si>
  <si>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</si>
  <si>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</si>
  <si>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</si>
  <si>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</si>
  <si>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</si>
  <si>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</si>
  <si>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</si>
  <si>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</si>
  <si>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</si>
  <si>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</si>
  <si>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</si>
  <si>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</si>
  <si>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</si>
  <si>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</si>
  <si>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</si>
  <si>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</si>
  <si>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</si>
  <si>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</si>
  <si>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</si>
  <si>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</si>
  <si>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</si>
  <si>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</si>
  <si>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</si>
  <si>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</si>
  <si>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</si>
  <si>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</si>
  <si>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</si>
  <si>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</si>
  <si>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</si>
  <si>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</si>
  <si>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</si>
  <si>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</si>
  <si>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</si>
  <si>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</si>
  <si>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</si>
  <si>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</si>
  <si>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</si>
  <si>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</si>
  <si>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</si>
  <si>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</si>
  <si>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</si>
  <si>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</si>
  <si>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</si>
  <si>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</si>
  <si>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</si>
  <si>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</si>
  <si>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</si>
  <si>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</si>
  <si>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</si>
  <si>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</si>
  <si>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</si>
  <si>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</si>
  <si>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</si>
  <si>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</si>
  <si>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</si>
  <si>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</si>
  <si>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</si>
  <si>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</si>
  <si>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</si>
  <si>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</si>
  <si>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</si>
  <si>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</si>
  <si>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</si>
  <si>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</si>
  <si>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</si>
  <si>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</si>
  <si>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</si>
  <si>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</si>
  <si>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</si>
  <si>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</si>
  <si>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</si>
  <si>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</si>
  <si>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</si>
  <si>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</si>
  <si>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</si>
  <si>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</si>
  <si>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</si>
  <si>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</si>
  <si>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</si>
  <si>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</si>
  <si>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</si>
  <si>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</si>
  <si>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</si>
  <si>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</si>
  <si>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</si>
  <si>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</si>
  <si>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</si>
  <si>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</si>
  <si>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</si>
  <si>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</si>
  <si>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</si>
  <si>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</si>
  <si>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</si>
  <si>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</si>
  <si>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</si>
  <si>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</si>
  <si>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</si>
  <si>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</si>
  <si>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</si>
  <si>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</si>
  <si>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</si>
  <si>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</si>
  <si>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</si>
  <si>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</si>
  <si>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</si>
  <si>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</si>
  <si>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</si>
  <si>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</si>
  <si>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</si>
  <si>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</si>
  <si>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</si>
  <si>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</si>
  <si>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</si>
  <si>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</si>
  <si>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</si>
  <si>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</si>
  <si>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</si>
  <si>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</si>
  <si>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</si>
  <si>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</si>
  <si>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</si>
  <si>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</si>
  <si>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</si>
  <si>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</si>
  <si>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</si>
  <si>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</si>
  <si>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</si>
  <si>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</si>
  <si>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</si>
  <si>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</si>
  <si>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</si>
  <si>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</si>
  <si>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</si>
  <si>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</si>
  <si>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</si>
  <si>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</si>
  <si>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</si>
  <si>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</si>
  <si>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</si>
  <si>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</si>
  <si>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</si>
  <si>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</si>
  <si>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</si>
  <si>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</si>
  <si>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</si>
  <si>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</si>
  <si>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</si>
  <si>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</si>
  <si>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</si>
  <si>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</si>
  <si>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</si>
  <si>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</si>
  <si>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</si>
  <si>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</si>
  <si>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</si>
  <si>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</si>
  <si>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</si>
  <si>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</si>
  <si>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</si>
  <si>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</si>
  <si>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</si>
  <si>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</si>
  <si>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</si>
  <si>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</si>
  <si>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</si>
  <si>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</si>
  <si>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</si>
  <si>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</si>
  <si>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</si>
  <si>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</si>
  <si>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</si>
  <si>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</si>
  <si>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</si>
  <si>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</si>
  <si>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</si>
  <si>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</si>
  <si>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</si>
  <si>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</si>
  <si>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</si>
  <si>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</si>
  <si>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</si>
  <si>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</si>
  <si>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</si>
  <si>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</si>
  <si>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</si>
  <si>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</si>
  <si>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</si>
  <si>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</si>
  <si>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</si>
  <si>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</si>
  <si>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</si>
  <si>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</si>
  <si>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</si>
  <si>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</si>
  <si>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</si>
  <si>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</si>
  <si>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</si>
  <si>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</si>
  <si>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</si>
  <si>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</si>
  <si>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</si>
  <si>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</si>
  <si>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</si>
  <si>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</si>
  <si>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</si>
  <si>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</si>
  <si>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</si>
  <si>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</si>
  <si>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</si>
  <si>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</si>
  <si>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</si>
  <si>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</si>
  <si>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</si>
  <si>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</si>
  <si>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</si>
  <si>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</si>
  <si>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</si>
  <si>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</si>
  <si>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</si>
  <si>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</si>
  <si>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</si>
  <si>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</si>
  <si>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</si>
  <si>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</si>
  <si>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</si>
  <si>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</si>
  <si>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</si>
  <si>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</si>
  <si>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</si>
  <si>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</si>
  <si>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</si>
  <si>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</si>
  <si>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</si>
  <si>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</si>
  <si>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</si>
  <si>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</si>
  <si>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</si>
  <si>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</si>
  <si>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</si>
  <si>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</si>
  <si>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</si>
  <si>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</si>
  <si>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</si>
  <si>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</si>
  <si>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</si>
  <si>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</si>
  <si>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</si>
  <si>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</si>
  <si>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</si>
  <si>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</si>
  <si>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</si>
  <si>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</si>
  <si>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</si>
  <si>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</si>
  <si>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</si>
  <si>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</si>
  <si>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</si>
  <si>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</si>
  <si>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</si>
  <si>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</si>
  <si>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</si>
  <si>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</si>
  <si>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</si>
  <si>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</si>
  <si>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</si>
  <si>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</si>
  <si>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</si>
  <si>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</si>
  <si>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</si>
  <si>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</si>
  <si>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</si>
  <si>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</si>
  <si>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</si>
  <si>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</si>
  <si>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</si>
  <si>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</si>
  <si>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</si>
  <si>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</si>
  <si>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</si>
  <si>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</si>
  <si>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</si>
  <si>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</si>
  <si>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</si>
  <si>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</si>
  <si>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</si>
  <si>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</si>
  <si>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</si>
  <si>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</si>
  <si>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</si>
  <si>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</si>
  <si>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</si>
  <si>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</si>
  <si>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</si>
  <si>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</si>
  <si>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</si>
  <si>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</si>
  <si>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</si>
  <si>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</si>
  <si>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</si>
  <si>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</si>
  <si>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</si>
  <si>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</si>
  <si>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</si>
  <si>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</si>
  <si>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</si>
  <si>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</si>
  <si>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</si>
  <si>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</si>
  <si>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</si>
  <si>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</si>
  <si>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</si>
  <si>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</si>
  <si>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</si>
  <si>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</si>
  <si>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</si>
  <si>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</si>
  <si>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</si>
  <si>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</si>
  <si>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</si>
  <si>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</si>
  <si>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</si>
  <si>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</si>
  <si>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</si>
  <si>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</si>
  <si>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</si>
  <si>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</si>
  <si>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</si>
  <si>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</si>
  <si>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</si>
  <si>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</si>
  <si>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</si>
  <si>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</si>
  <si>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</si>
  <si>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</si>
  <si>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</si>
  <si>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</si>
  <si>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</si>
  <si>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</si>
  <si>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</si>
  <si>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</si>
  <si>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</si>
  <si>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</si>
  <si>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</si>
  <si>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</si>
  <si>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</si>
  <si>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</si>
  <si>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</si>
  <si>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</si>
  <si>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</si>
  <si>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</si>
  <si>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</si>
  <si>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</si>
  <si>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</si>
  <si>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</si>
  <si>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</si>
  <si>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</si>
  <si>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</si>
  <si>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</si>
  <si>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</si>
  <si>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</si>
  <si>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</si>
  <si>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</si>
  <si>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</si>
  <si>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</si>
  <si>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</si>
  <si>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</si>
  <si>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</si>
  <si>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</si>
  <si>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</si>
  <si>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</si>
  <si>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</si>
  <si>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</si>
  <si>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</si>
  <si>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</si>
  <si>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</si>
  <si>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</si>
  <si>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</si>
  <si>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</si>
  <si>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</si>
  <si>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</si>
  <si>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</si>
  <si>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</si>
  <si>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</si>
  <si>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</si>
  <si>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</si>
  <si>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</si>
  <si>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</si>
  <si>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</si>
  <si>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</si>
  <si>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</si>
  <si>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</si>
  <si>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</si>
  <si>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</si>
  <si>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</si>
  <si>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</si>
  <si>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</si>
  <si>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</si>
  <si>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</si>
  <si>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</si>
  <si>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</si>
  <si>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</si>
  <si>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</si>
  <si>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</si>
  <si>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</si>
  <si>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</si>
  <si>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</si>
  <si>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</si>
  <si>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</si>
  <si>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</si>
  <si>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</si>
  <si>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</si>
  <si>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</si>
  <si>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</si>
  <si>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</si>
  <si>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</si>
  <si>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</si>
  <si>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</si>
  <si>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</si>
  <si>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</si>
  <si>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</si>
  <si>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</si>
  <si>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</si>
  <si>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</si>
  <si>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</si>
  <si>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</si>
  <si>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</si>
  <si>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</si>
  <si>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</si>
  <si>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</si>
  <si>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</si>
  <si>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</si>
  <si>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</si>
  <si>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</si>
  <si>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</si>
  <si>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</si>
  <si>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</si>
  <si>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</si>
  <si>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</si>
  <si>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</si>
  <si>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</si>
  <si>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</si>
  <si>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</si>
  <si>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</si>
  <si>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</si>
  <si>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</si>
  <si>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</si>
  <si>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</si>
  <si>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</si>
  <si>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</si>
  <si>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</si>
  <si>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</si>
  <si>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</si>
  <si>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</si>
  <si>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</si>
  <si>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</si>
  <si>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</si>
  <si>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</si>
  <si>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</si>
  <si>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</si>
  <si>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</si>
  <si>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</si>
  <si>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</si>
  <si>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</si>
  <si>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</si>
  <si>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</si>
  <si>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</si>
  <si>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</si>
  <si>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</si>
  <si>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</si>
  <si>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</si>
  <si>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</si>
  <si>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</si>
  <si>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</si>
  <si>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</si>
  <si>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</si>
  <si>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</si>
  <si>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</si>
  <si>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</si>
  <si>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</si>
  <si>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</si>
  <si>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</si>
  <si>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</si>
  <si>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</si>
  <si>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</si>
  <si>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</si>
  <si>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</si>
  <si>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</si>
  <si>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</si>
  <si>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</si>
  <si>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</si>
  <si>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</si>
  <si>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</si>
  <si>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</si>
  <si>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</si>
  <si>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</si>
  <si>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</si>
  <si>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</si>
  <si>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</si>
  <si>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</si>
  <si>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</si>
  <si>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</si>
  <si>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</si>
  <si>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</si>
  <si>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</si>
  <si>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</si>
  <si>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</si>
  <si>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</si>
  <si>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</si>
  <si>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</si>
  <si>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</si>
  <si>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</si>
  <si>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</si>
  <si>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</si>
  <si>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</si>
  <si>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</si>
  <si>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</si>
  <si>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</si>
  <si>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</si>
  <si>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</si>
  <si>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</si>
  <si>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</si>
  <si>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</si>
  <si>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</si>
  <si>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</si>
  <si>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</si>
  <si>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</si>
  <si>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</si>
  <si>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</si>
  <si>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</si>
  <si>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</si>
  <si>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</si>
  <si>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</si>
  <si>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</si>
  <si>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</si>
  <si>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</si>
  <si>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</si>
  <si>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</si>
  <si>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</si>
  <si>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</si>
  <si>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</si>
  <si>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</si>
  <si>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</si>
  <si>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</si>
  <si>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</si>
  <si>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</si>
  <si>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</si>
  <si>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</si>
  <si>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</si>
  <si>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</si>
  <si>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</si>
  <si>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</si>
  <si>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</si>
  <si>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</si>
  <si>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</si>
  <si>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</si>
  <si>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</si>
  <si>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</si>
  <si>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</si>
  <si>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</si>
  <si>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</si>
  <si>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</si>
  <si>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</si>
  <si>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</si>
  <si>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</si>
  <si>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</si>
  <si>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</si>
  <si>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</si>
  <si>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</si>
  <si>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</si>
  <si>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</si>
  <si>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</si>
  <si>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</si>
  <si>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</si>
  <si>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</si>
  <si>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</si>
  <si>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</si>
  <si>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</si>
  <si>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</si>
  <si>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</si>
  <si>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</si>
  <si>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</si>
  <si>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</si>
  <si>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</si>
  <si>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</si>
  <si>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</si>
  <si>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</si>
  <si>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</si>
  <si>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</si>
  <si>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</si>
  <si>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</si>
  <si>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</si>
  <si>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</si>
  <si>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</si>
  <si>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</si>
  <si>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</si>
  <si>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</si>
  <si>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</si>
  <si>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</si>
  <si>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</si>
  <si>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</si>
  <si>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</si>
  <si>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</si>
  <si>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</si>
  <si>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</si>
  <si>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</si>
  <si>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</si>
  <si>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</si>
  <si>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</si>
  <si>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</si>
  <si>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</si>
  <si>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</si>
  <si>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</si>
  <si>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</si>
  <si>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</si>
  <si>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</si>
  <si>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</si>
  <si>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</si>
  <si>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</si>
  <si>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</si>
  <si>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</si>
  <si>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</si>
  <si>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</si>
  <si>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</si>
  <si>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</si>
  <si>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</si>
  <si>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</si>
  <si>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</si>
  <si>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</si>
  <si>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</si>
  <si>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</si>
  <si>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</si>
  <si>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</si>
  <si>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</si>
  <si>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</si>
  <si>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</si>
  <si>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</si>
  <si>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</si>
  <si>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</si>
  <si>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</si>
  <si>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</si>
  <si>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</si>
  <si>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</si>
  <si>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</si>
  <si>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</si>
  <si>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</si>
  <si>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</si>
  <si>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</si>
  <si>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</si>
  <si>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</si>
  <si>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</si>
  <si>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</si>
  <si>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</si>
  <si>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</si>
  <si>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</si>
  <si>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</si>
  <si>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</si>
  <si>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</si>
  <si>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</si>
  <si>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</si>
  <si>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</si>
  <si>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</si>
  <si>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</si>
  <si>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</si>
  <si>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</si>
  <si>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</si>
  <si>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</si>
  <si>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</si>
  <si>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</si>
  <si>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</si>
  <si>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</si>
  <si>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</si>
  <si>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</si>
  <si>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</si>
  <si>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</si>
  <si>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</si>
  <si>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</si>
  <si>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</si>
  <si>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</si>
  <si>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</si>
  <si>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</si>
  <si>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</si>
  <si>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</si>
  <si>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</si>
  <si>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</si>
  <si>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</si>
  <si>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</si>
  <si>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</si>
  <si>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</si>
  <si>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</si>
  <si>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</si>
  <si>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</si>
  <si>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</si>
  <si>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</si>
  <si>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</si>
  <si>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</si>
  <si>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</si>
  <si>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</si>
  <si>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</si>
  <si>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</si>
  <si>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</si>
  <si>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</si>
  <si>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</si>
  <si>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</si>
  <si>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</si>
  <si>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</si>
  <si>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</si>
  <si>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</si>
  <si>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</si>
  <si>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</si>
  <si>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</si>
  <si>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</si>
  <si>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</si>
  <si>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</si>
  <si>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</si>
  <si>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</si>
  <si>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</si>
  <si>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</si>
  <si>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</si>
  <si>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</si>
  <si>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</si>
  <si>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</si>
  <si>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</si>
  <si>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</si>
  <si>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</si>
  <si>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</si>
  <si>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</si>
  <si>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</si>
  <si>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</si>
  <si>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</si>
  <si>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</si>
  <si>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</si>
  <si>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</si>
  <si>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</si>
  <si>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</si>
  <si>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</si>
  <si>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</si>
  <si>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</si>
  <si>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</si>
  <si>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</si>
  <si>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</si>
  <si>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</si>
  <si>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</si>
  <si>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</si>
  <si>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</si>
  <si>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</si>
  <si>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</si>
  <si>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</si>
  <si>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</si>
  <si>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</si>
  <si>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</si>
  <si>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</si>
  <si>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</si>
  <si>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</si>
  <si>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</si>
  <si>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</si>
  <si>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</si>
  <si>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</si>
  <si>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</si>
  <si>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</si>
  <si>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</si>
  <si>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</si>
  <si>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</si>
  <si>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</si>
  <si>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</si>
  <si>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</si>
  <si>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</si>
  <si>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</si>
  <si>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</si>
  <si>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</si>
  <si>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</si>
  <si>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</si>
  <si>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</si>
  <si>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</si>
  <si>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</si>
  <si>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</si>
  <si>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</si>
  <si>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</si>
  <si>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</si>
  <si>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</si>
  <si>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</si>
  <si>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</si>
  <si>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</si>
  <si>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</si>
  <si>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</si>
  <si>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</si>
  <si>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</si>
  <si>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</si>
  <si>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</si>
  <si>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</si>
  <si>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</si>
  <si>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</si>
  <si>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</si>
  <si>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</si>
  <si>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</si>
  <si>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</si>
  <si>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</si>
  <si>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</si>
  <si>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</si>
  <si>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</si>
  <si>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</si>
  <si>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</si>
  <si>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</si>
  <si>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</si>
  <si>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</si>
  <si>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</si>
  <si>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</si>
  <si>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</si>
  <si>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</si>
  <si>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</si>
  <si>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</si>
  <si>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</si>
  <si>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</si>
  <si>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</si>
  <si>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</si>
  <si>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</si>
  <si>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</si>
  <si>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</si>
  <si>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</si>
  <si>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</si>
  <si>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</si>
  <si>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</si>
  <si>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</si>
  <si>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</si>
  <si>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</si>
  <si>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</si>
  <si>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</si>
  <si>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</si>
  <si>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</si>
  <si>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</si>
  <si>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</si>
  <si>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</si>
  <si>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</si>
  <si>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</si>
  <si>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</si>
  <si>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</si>
  <si>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</si>
  <si>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</si>
  <si>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</si>
  <si>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</si>
  <si>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</si>
  <si>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</si>
  <si>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</si>
  <si>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</si>
  <si>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</si>
  <si>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</si>
  <si>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</si>
  <si>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</si>
  <si>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</si>
  <si>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</si>
  <si>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</si>
  <si>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</si>
  <si>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</si>
  <si>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</si>
  <si>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</si>
  <si>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</si>
  <si>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</si>
  <si>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</si>
  <si>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</si>
  <si>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</si>
  <si>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</si>
  <si>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</si>
  <si>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</si>
  <si>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</si>
  <si>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</si>
  <si>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</si>
  <si>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</si>
  <si>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</si>
  <si>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</si>
  <si>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</si>
  <si>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</si>
  <si>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</si>
  <si>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</si>
  <si>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</si>
  <si>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</si>
  <si>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</si>
  <si>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</si>
  <si>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</si>
  <si>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</si>
  <si>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</si>
  <si>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</si>
  <si>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</si>
  <si>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</si>
  <si>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</si>
  <si>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</si>
  <si>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</si>
  <si>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</si>
  <si>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</si>
  <si>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</si>
  <si>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</si>
  <si>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</si>
  <si>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</si>
  <si>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</si>
  <si>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</si>
  <si>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</si>
  <si>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</si>
  <si>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</si>
  <si>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</si>
  <si>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</si>
  <si>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</si>
  <si>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</si>
  <si>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</si>
  <si>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</si>
  <si>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</si>
  <si>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</si>
  <si>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</si>
  <si>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</si>
  <si>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</si>
  <si>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</si>
  <si>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</si>
  <si>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</si>
  <si>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</si>
  <si>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</si>
  <si>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</si>
  <si>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</si>
  <si>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</si>
  <si>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</si>
  <si>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</si>
  <si>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</si>
  <si>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</si>
  <si>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</si>
  <si>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</si>
  <si>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</si>
  <si>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</si>
  <si>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</si>
  <si>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</si>
  <si>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</si>
  <si>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</si>
  <si>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</si>
  <si>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</si>
  <si>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</si>
  <si>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</si>
  <si>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</si>
  <si>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</si>
  <si>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</si>
  <si>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</si>
  <si>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</si>
  <si>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</si>
  <si>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</si>
  <si>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</si>
  <si>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</si>
  <si>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</si>
  <si>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</si>
  <si>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</si>
  <si>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</si>
  <si>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</si>
  <si>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</si>
  <si>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</si>
  <si>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</si>
  <si>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</si>
  <si>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</si>
  <si>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</si>
  <si>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</si>
  <si>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</si>
  <si>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</si>
  <si>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</si>
  <si>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</si>
  <si>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</si>
  <si>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</si>
  <si>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</si>
  <si>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</si>
  <si>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</si>
  <si>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</si>
  <si>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</si>
  <si>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</si>
  <si>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</si>
  <si>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</si>
  <si>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</si>
  <si>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</si>
  <si>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</si>
  <si>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</si>
  <si>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</si>
  <si>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</si>
  <si>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</si>
  <si>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</si>
  <si>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</si>
  <si>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</si>
  <si>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</si>
  <si>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</si>
  <si>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</si>
  <si>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</si>
  <si>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</si>
  <si>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</si>
  <si>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</si>
  <si>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</si>
  <si>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</si>
  <si>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</si>
  <si>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</si>
  <si>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</si>
  <si>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</si>
  <si>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</si>
  <si>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</si>
  <si>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</si>
  <si>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</si>
  <si>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</si>
  <si>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</si>
  <si>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</si>
  <si>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</si>
  <si>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</si>
  <si>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</si>
  <si>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</si>
  <si>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</si>
  <si>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</si>
  <si>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</si>
  <si>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</si>
  <si>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</si>
  <si>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</si>
  <si>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</si>
  <si>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</si>
  <si>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</si>
  <si>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</si>
  <si>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</si>
  <si>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</si>
  <si>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</si>
  <si>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</si>
  <si>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</si>
  <si>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</si>
  <si>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</si>
  <si>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</si>
  <si>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</si>
  <si>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</si>
  <si>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</si>
  <si>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</si>
  <si>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</si>
  <si>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</si>
  <si>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</si>
  <si>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</si>
  <si>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</si>
  <si>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</si>
  <si>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</si>
  <si>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</si>
  <si>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</si>
  <si>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</si>
  <si>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</si>
  <si>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</si>
  <si>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</si>
  <si>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</si>
  <si>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</si>
  <si>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</si>
  <si>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</si>
  <si>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</si>
  <si>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</si>
  <si>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</si>
  <si>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</si>
  <si>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</si>
  <si>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</si>
  <si>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</si>
  <si>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</si>
  <si>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</si>
  <si>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</si>
  <si>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</si>
  <si>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</si>
  <si>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</si>
  <si>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</si>
  <si>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</si>
  <si>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</si>
  <si>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</si>
  <si>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</si>
  <si>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</si>
  <si>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</si>
  <si>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</si>
  <si>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</si>
  <si>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</si>
  <si>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</si>
  <si>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</si>
  <si>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</si>
  <si>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</si>
  <si>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</si>
  <si>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</si>
  <si>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</si>
  <si>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</si>
  <si>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</si>
  <si>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</si>
  <si>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</si>
  <si>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</si>
  <si>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</si>
  <si>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</si>
  <si>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</si>
  <si>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</si>
  <si>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</si>
  <si>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</si>
  <si>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</si>
  <si>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</si>
  <si>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</si>
  <si>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</si>
  <si>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</si>
  <si>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</si>
  <si>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</si>
  <si>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</si>
  <si>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</si>
  <si>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</si>
  <si>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</si>
  <si>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</si>
  <si>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</si>
  <si>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</si>
  <si>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</si>
  <si>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</si>
  <si>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</si>
  <si>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</si>
  <si>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</si>
  <si>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</si>
  <si>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</si>
  <si>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</si>
  <si>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</si>
  <si>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</si>
  <si>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</si>
  <si>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</si>
  <si>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</si>
  <si>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</si>
  <si>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</si>
  <si>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</si>
  <si>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</si>
  <si>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</si>
  <si>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</si>
  <si>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</si>
  <si>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</si>
  <si>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</si>
  <si>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</si>
  <si>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</si>
  <si>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</si>
  <si>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</si>
  <si>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</si>
  <si>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</si>
  <si>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</si>
  <si>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</si>
  <si>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</si>
  <si>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</si>
  <si>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</si>
  <si>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</si>
  <si>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</si>
  <si>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</si>
  <si>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</si>
  <si>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</si>
  <si>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</si>
  <si>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</si>
  <si>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</si>
  <si>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</si>
  <si>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</si>
  <si>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</si>
  <si>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</si>
  <si>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</si>
  <si>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</si>
  <si>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</si>
  <si>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</si>
  <si>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</si>
  <si>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</si>
  <si>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</si>
  <si>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</si>
  <si>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</si>
  <si>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</si>
  <si>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</si>
  <si>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</si>
  <si>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</si>
  <si>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</si>
  <si>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</si>
  <si>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</si>
  <si>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</si>
  <si>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</si>
  <si>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</si>
  <si>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</si>
  <si>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</si>
  <si>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</si>
  <si>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</si>
  <si>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</si>
  <si>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</si>
  <si>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</si>
  <si>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</si>
  <si>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</si>
  <si>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</si>
  <si>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</si>
  <si>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</si>
  <si>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</si>
  <si>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</si>
  <si>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</si>
  <si>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</si>
  <si>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</si>
  <si>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</si>
  <si>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</si>
  <si>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</si>
  <si>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</si>
  <si>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</si>
  <si>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</si>
  <si>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</si>
  <si>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</si>
  <si>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</si>
  <si>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</si>
  <si>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</si>
  <si>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</si>
  <si>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</si>
  <si>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</si>
  <si>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</si>
  <si>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</si>
  <si>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</si>
  <si>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</si>
  <si>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</si>
  <si>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</si>
  <si>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</si>
  <si>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</si>
  <si>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</si>
  <si>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</si>
  <si>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</si>
  <si>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</si>
  <si>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</si>
  <si>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</si>
  <si>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</si>
  <si>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</si>
  <si>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</si>
  <si>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</si>
  <si>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</si>
  <si>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</si>
  <si>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</si>
  <si>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</si>
  <si>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</si>
  <si>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</si>
  <si>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</si>
  <si>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</si>
  <si>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</si>
  <si>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</si>
  <si>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</si>
  <si>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</si>
  <si>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</si>
  <si>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</si>
  <si>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</si>
  <si>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</si>
  <si>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</si>
  <si>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</si>
  <si>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</si>
  <si>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</si>
  <si>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</si>
  <si>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</si>
  <si>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</si>
  <si>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</si>
  <si>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</si>
  <si>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</si>
  <si>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</si>
  <si>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</si>
  <si>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</si>
  <si>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</si>
  <si>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</si>
  <si>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</si>
  <si>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</si>
  <si>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</si>
  <si>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</si>
  <si>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</si>
  <si>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</si>
  <si>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</si>
  <si>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</si>
  <si>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</si>
  <si>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</si>
  <si>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</si>
  <si>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</si>
  <si>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</si>
  <si>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</si>
  <si>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</si>
  <si>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</si>
  <si>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</si>
  <si>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</si>
  <si>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</si>
  <si>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</si>
  <si>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</si>
  <si>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</si>
  <si>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</si>
  <si>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</si>
  <si>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</si>
  <si>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</si>
  <si>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</si>
  <si>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</si>
  <si>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</si>
  <si>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</si>
  <si>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</si>
  <si>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</si>
  <si>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</si>
  <si>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</si>
  <si>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</si>
  <si>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</si>
  <si>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</si>
  <si>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</si>
  <si>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</si>
  <si>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</si>
  <si>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</si>
  <si>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</si>
  <si>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</si>
  <si>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</si>
  <si>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</si>
  <si>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</si>
  <si>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</si>
  <si>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</si>
  <si>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</si>
  <si>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</si>
  <si>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</si>
  <si>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</si>
  <si>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</si>
  <si>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</si>
  <si>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</si>
  <si>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</si>
  <si>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</si>
  <si>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</si>
  <si>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</si>
  <si>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</si>
  <si>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</si>
  <si>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</si>
  <si>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</si>
  <si>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</si>
  <si>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</si>
  <si>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</si>
  <si>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</si>
  <si>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</si>
  <si>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</si>
  <si>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</si>
  <si>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</si>
  <si>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</si>
  <si>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</si>
  <si>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</si>
  <si>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</si>
  <si>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</si>
  <si>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</si>
  <si>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</si>
  <si>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</si>
  <si>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</si>
  <si>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</si>
  <si>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</si>
  <si>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</si>
  <si>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</si>
  <si>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</si>
  <si>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</si>
  <si>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</si>
  <si>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</si>
  <si>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</si>
  <si>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</si>
  <si>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</si>
  <si>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</si>
  <si>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</si>
  <si>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</si>
  <si>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</si>
  <si>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</si>
  <si>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</si>
  <si>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</si>
  <si>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</si>
  <si>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</si>
  <si>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</si>
  <si>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</si>
  <si>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</si>
  <si>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</si>
  <si>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</si>
  <si>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</si>
  <si>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</si>
  <si>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</si>
  <si>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</si>
  <si>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</si>
  <si>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</si>
  <si>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</si>
  <si>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</si>
  <si>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</si>
  <si>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</si>
  <si>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</si>
  <si>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</si>
  <si>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</si>
  <si>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</si>
  <si>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</si>
  <si>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</si>
  <si>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</si>
  <si>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</si>
  <si>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</si>
  <si>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</si>
  <si>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</si>
  <si>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</si>
  <si>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</si>
  <si>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</si>
  <si>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</si>
  <si>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</si>
  <si>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</si>
  <si>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</si>
  <si>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</si>
  <si>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</si>
  <si>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</si>
  <si>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</si>
  <si>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</si>
  <si>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</si>
  <si>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</si>
  <si>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</si>
  <si>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</si>
  <si>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</si>
  <si>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</si>
  <si>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</si>
  <si>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</si>
  <si>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</si>
  <si>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</si>
  <si>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</si>
  <si>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</si>
  <si>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</si>
  <si>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</si>
  <si>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</si>
  <si>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</si>
  <si>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</si>
  <si>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</si>
  <si>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</si>
  <si>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</si>
  <si>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</si>
  <si>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</si>
  <si>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</si>
  <si>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</si>
  <si>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</si>
  <si>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</si>
  <si>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</si>
  <si>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</si>
  <si>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</si>
  <si>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</si>
  <si>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</si>
  <si>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</si>
  <si>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</si>
  <si>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</si>
  <si>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</si>
  <si>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</si>
  <si>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</si>
  <si>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</si>
  <si>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</si>
  <si>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</si>
  <si>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</si>
  <si>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</si>
  <si>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</si>
  <si>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</si>
  <si>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</si>
  <si>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</si>
  <si>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</si>
  <si>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</si>
  <si>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</si>
  <si>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</si>
  <si>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</si>
  <si>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</si>
  <si>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</si>
  <si>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</si>
  <si>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</si>
  <si>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</si>
  <si>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</si>
  <si>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</si>
  <si>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</si>
  <si>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</si>
  <si>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</si>
  <si>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</si>
  <si>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</si>
  <si>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</si>
  <si>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</si>
  <si>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</si>
  <si>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</si>
  <si>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</si>
  <si>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</si>
  <si>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</si>
  <si>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</si>
  <si>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</si>
  <si>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</si>
  <si>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</si>
  <si>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</si>
  <si>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</si>
  <si>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</si>
  <si>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</si>
  <si>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</si>
  <si>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</si>
  <si>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</si>
  <si>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</si>
  <si>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</si>
  <si>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</si>
  <si>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</si>
  <si>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</si>
  <si>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</si>
  <si>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</si>
  <si>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</si>
  <si>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</si>
  <si>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</si>
  <si>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</si>
  <si>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</si>
  <si>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</si>
  <si>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</si>
  <si>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</si>
  <si>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</si>
  <si>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</si>
  <si>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</si>
  <si>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</si>
  <si>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</si>
  <si>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</si>
  <si>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</si>
  <si>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</si>
  <si>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</si>
  <si>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</si>
  <si>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</si>
  <si>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</si>
  <si>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</si>
  <si>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</si>
  <si>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</si>
  <si>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</si>
  <si>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</si>
  <si>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</si>
  <si>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</si>
  <si>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</si>
  <si>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</si>
  <si>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</si>
  <si>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</si>
  <si>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</si>
  <si>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</si>
  <si>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</si>
  <si>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</si>
  <si>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</si>
  <si>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</si>
  <si>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</si>
  <si>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</si>
  <si>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</si>
  <si>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</si>
  <si>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</si>
  <si>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</si>
  <si>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</si>
  <si>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</si>
  <si>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</si>
  <si>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</si>
  <si>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</si>
  <si>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</si>
  <si>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</si>
  <si>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</si>
  <si>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</si>
  <si>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</si>
  <si>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</si>
  <si>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</si>
  <si>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</si>
  <si>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</si>
  <si>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</si>
  <si>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</si>
  <si>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</si>
  <si>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</si>
  <si>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</si>
  <si>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</si>
  <si>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</si>
  <si>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</si>
  <si>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</si>
  <si>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</si>
  <si>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</si>
  <si>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</si>
  <si>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</si>
  <si>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</si>
  <si>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</si>
  <si>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</si>
  <si>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</si>
  <si>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</si>
  <si>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</si>
  <si>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</si>
  <si>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</si>
  <si>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</si>
  <si>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</si>
  <si>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</si>
  <si>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</si>
  <si>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</si>
  <si>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</si>
  <si>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</si>
  <si>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</si>
  <si>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</si>
  <si>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</si>
  <si>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</si>
  <si>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</si>
  <si>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</si>
  <si>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</si>
  <si>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</si>
  <si>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</si>
  <si>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</si>
  <si>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</si>
  <si>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</si>
  <si>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</si>
  <si>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</si>
  <si>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</si>
  <si>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</si>
  <si>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</si>
  <si>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</si>
  <si>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</si>
  <si>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</si>
  <si>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</si>
  <si>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</si>
  <si>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</si>
  <si>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</si>
  <si>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</si>
  <si>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</si>
  <si>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</si>
  <si>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</si>
  <si>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</si>
  <si>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</si>
  <si>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</si>
  <si>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</si>
  <si>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</si>
  <si>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</si>
  <si>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</si>
  <si>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</si>
  <si>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</si>
  <si>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</si>
  <si>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</si>
  <si>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</si>
  <si>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</si>
  <si>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</si>
  <si>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</si>
  <si>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</si>
  <si>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</si>
  <si>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</si>
  <si>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</si>
  <si>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</si>
  <si>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</si>
  <si>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</si>
  <si>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</si>
  <si>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</si>
  <si>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</si>
  <si>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</si>
  <si>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</si>
  <si>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</si>
  <si>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</si>
  <si>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</si>
  <si>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</si>
  <si>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</si>
  <si>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</si>
  <si>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</si>
  <si>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</si>
  <si>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</si>
  <si>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</si>
  <si>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</si>
  <si>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</si>
  <si>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</si>
  <si>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</si>
  <si>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</si>
  <si>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</si>
  <si>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</si>
  <si>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</si>
  <si>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</si>
  <si>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</si>
  <si>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</si>
  <si>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</si>
  <si>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</si>
  <si>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</si>
  <si>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</si>
  <si>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</si>
  <si>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</si>
  <si>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</si>
  <si>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</si>
  <si>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</si>
  <si>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</si>
  <si>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</si>
  <si>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</si>
  <si>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</si>
  <si>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</si>
  <si>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</si>
  <si>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</si>
  <si>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</si>
  <si>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</si>
  <si>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</si>
  <si>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</si>
  <si>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</si>
  <si>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</si>
  <si>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</si>
  <si>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</si>
  <si>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</si>
  <si>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</si>
  <si>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</si>
  <si>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</si>
  <si>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</si>
  <si>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</si>
  <si>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</si>
  <si>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</si>
  <si>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</si>
  <si>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</si>
  <si>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</si>
  <si>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</si>
  <si>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</si>
  <si>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</si>
  <si>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</si>
  <si>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</si>
  <si>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</si>
  <si>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</si>
  <si>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</si>
  <si>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</si>
  <si>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</si>
  <si>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</si>
  <si>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</si>
  <si>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</si>
  <si>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</si>
  <si>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</si>
  <si>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</si>
  <si>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</si>
  <si>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</si>
  <si>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</si>
  <si>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</si>
  <si>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</si>
  <si>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</si>
  <si>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</si>
  <si>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</si>
  <si>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</si>
  <si>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</si>
  <si>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</si>
  <si>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</si>
  <si>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</si>
  <si>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</si>
  <si>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</si>
  <si>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</si>
  <si>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</si>
  <si>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</si>
  <si>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</si>
  <si>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</si>
  <si>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</si>
  <si>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</si>
  <si>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</si>
  <si>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</si>
  <si>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</si>
  <si>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</si>
  <si>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</si>
  <si>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</si>
  <si>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</si>
  <si>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</si>
  <si>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</si>
  <si>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</si>
  <si>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</si>
  <si>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</si>
  <si>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</si>
  <si>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</si>
  <si>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</si>
  <si>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</si>
  <si>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</si>
  <si>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</si>
  <si>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</si>
  <si>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</si>
  <si>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</si>
  <si>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</si>
  <si>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</si>
  <si>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</si>
  <si>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</si>
  <si>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</si>
  <si>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</si>
  <si>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</si>
  <si>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</si>
  <si>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</si>
  <si>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</si>
  <si>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</si>
  <si>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</si>
  <si>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</si>
  <si>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</si>
  <si>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</si>
  <si>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</si>
  <si>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</si>
  <si>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</si>
  <si>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</si>
  <si>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</si>
  <si>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</si>
  <si>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</si>
  <si>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</si>
  <si>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</si>
  <si>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</si>
  <si>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</si>
  <si>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</si>
  <si>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</si>
  <si>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</si>
  <si>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</si>
  <si>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</si>
  <si>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</si>
  <si>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</si>
  <si>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</si>
  <si>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</si>
  <si>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</si>
  <si>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</si>
  <si>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</si>
  <si>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</si>
  <si>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</si>
  <si>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</si>
  <si>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</si>
  <si>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</si>
  <si>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</si>
  <si>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</si>
  <si>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</si>
  <si>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</si>
  <si>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</si>
  <si>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</si>
  <si>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</si>
  <si>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</si>
  <si>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</si>
  <si>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</si>
  <si>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</si>
  <si>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</si>
  <si>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</si>
  <si>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</si>
  <si>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</si>
  <si>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</si>
  <si>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</si>
  <si>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</si>
  <si>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</si>
  <si>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</si>
  <si>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</si>
  <si>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</si>
  <si>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</si>
  <si>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</si>
  <si>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</si>
  <si>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</si>
  <si>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</si>
  <si>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</si>
  <si>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</si>
  <si>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</si>
  <si>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</si>
  <si>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</si>
  <si>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</si>
  <si>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</si>
  <si>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</si>
  <si>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</si>
  <si>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</si>
  <si>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</si>
  <si>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</si>
  <si>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</si>
  <si>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</si>
  <si>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</si>
  <si>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</si>
  <si>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</si>
  <si>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</si>
  <si>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</si>
  <si>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</si>
  <si>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</si>
  <si>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</si>
  <si>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</si>
  <si>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</si>
  <si>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</si>
  <si>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</si>
  <si>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</si>
  <si>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</si>
  <si>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</si>
  <si>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</si>
  <si>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</si>
  <si>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</si>
  <si>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</si>
  <si>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</si>
  <si>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</si>
  <si>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</si>
  <si>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</si>
  <si>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</si>
  <si>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</si>
  <si>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</si>
  <si>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</si>
  <si>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</si>
  <si>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</si>
  <si>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</si>
  <si>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</si>
  <si>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</si>
  <si>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</si>
  <si>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</si>
  <si>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</si>
  <si>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</si>
  <si>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</si>
  <si>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</si>
  <si>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</si>
  <si>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</si>
  <si>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</si>
  <si>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</si>
  <si>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</si>
  <si>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</si>
  <si>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</si>
  <si>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</si>
  <si>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</si>
  <si>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</si>
  <si>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</si>
  <si>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</si>
  <si>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</si>
  <si>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</si>
  <si>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</si>
  <si>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</si>
  <si>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</si>
  <si>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</si>
  <si>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</si>
  <si>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</si>
  <si>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</si>
  <si>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</si>
  <si>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</si>
  <si>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</si>
  <si>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</si>
  <si>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</si>
  <si>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</si>
  <si>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</si>
  <si>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</si>
  <si>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</si>
  <si>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</si>
  <si>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</si>
  <si>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</si>
  <si>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</si>
  <si>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</si>
  <si>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</si>
  <si>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</si>
  <si>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</si>
  <si>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</si>
  <si>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</si>
  <si>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</si>
  <si>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</si>
  <si>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</si>
  <si>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</si>
  <si>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</si>
  <si>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</si>
  <si>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</si>
  <si>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</si>
  <si>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</si>
  <si>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</si>
  <si>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</si>
  <si>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</si>
  <si>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</si>
  <si>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</si>
  <si>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</si>
  <si>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</si>
  <si>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</si>
  <si>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</si>
  <si>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</si>
  <si>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</si>
  <si>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</si>
  <si>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</si>
  <si>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</si>
  <si>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</si>
  <si>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</si>
  <si>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</si>
  <si>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</si>
  <si>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</si>
  <si>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</si>
  <si>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</si>
  <si>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</si>
  <si>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</si>
  <si>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</si>
  <si>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</si>
  <si>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</si>
  <si>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</si>
  <si>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</si>
  <si>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</si>
  <si>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</si>
  <si>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</si>
  <si>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</si>
  <si>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</si>
  <si>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</si>
  <si>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</si>
  <si>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</si>
  <si>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</si>
  <si>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</si>
  <si>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</si>
  <si>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</si>
  <si>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</si>
  <si>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</si>
  <si>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</si>
  <si>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</si>
  <si>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</si>
  <si>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</si>
  <si>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</si>
  <si>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</si>
  <si>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</si>
  <si>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</si>
  <si>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</si>
  <si>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</si>
  <si>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</si>
  <si>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</si>
  <si>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</si>
  <si>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</si>
  <si>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</si>
  <si>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</si>
  <si>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</si>
  <si>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</si>
  <si>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</si>
  <si>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</si>
  <si>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</si>
  <si>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</si>
  <si>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</si>
  <si>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</si>
  <si>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</si>
  <si>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</si>
  <si>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</si>
  <si>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</si>
  <si>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</si>
  <si>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</si>
  <si>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</si>
  <si>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</si>
  <si>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</si>
  <si>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</si>
  <si>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</si>
  <si>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</si>
  <si>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</si>
  <si>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</si>
  <si>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</si>
  <si>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</si>
  <si>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</si>
  <si>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</si>
  <si>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</si>
  <si>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</si>
  <si>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</si>
  <si>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</si>
  <si>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</si>
  <si>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</si>
  <si>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</si>
  <si>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</si>
  <si>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</si>
  <si>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</si>
  <si>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</si>
  <si>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</si>
  <si>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</si>
  <si>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</si>
  <si>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</si>
  <si>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</si>
  <si>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</si>
  <si>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</si>
  <si>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</si>
  <si>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</si>
  <si>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</si>
  <si>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</si>
  <si>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</si>
  <si>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</si>
  <si>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</si>
  <si>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</si>
  <si>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</si>
  <si>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</si>
  <si>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</si>
  <si>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</si>
  <si>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</si>
  <si>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</si>
  <si>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</si>
  <si>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</si>
  <si>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</si>
  <si>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</si>
  <si>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</si>
  <si>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</si>
  <si>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</si>
  <si>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</si>
  <si>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</si>
  <si>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</si>
  <si>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</si>
  <si>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</si>
  <si>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</si>
  <si>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</si>
  <si>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</si>
  <si>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</si>
  <si>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</si>
  <si>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</si>
  <si>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</si>
  <si>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</si>
  <si>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</si>
  <si>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</si>
  <si>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</si>
  <si>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</si>
  <si>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</si>
  <si>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</si>
  <si>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</si>
  <si>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</si>
  <si>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</si>
  <si>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</si>
  <si>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</si>
  <si>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</si>
  <si>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</si>
  <si>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</si>
  <si>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</si>
  <si>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</si>
  <si>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</si>
  <si>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</si>
  <si>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</si>
  <si>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</si>
  <si>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</si>
  <si>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</si>
  <si>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</si>
  <si>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</si>
  <si>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</si>
  <si>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</si>
  <si>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</si>
  <si>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</si>
  <si>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</si>
  <si>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</si>
  <si>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</si>
  <si>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</si>
  <si>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</si>
  <si>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</si>
  <si>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</si>
  <si>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</si>
  <si>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</si>
  <si>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</si>
  <si>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</si>
  <si>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</si>
  <si>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</si>
  <si>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</si>
  <si>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</si>
  <si>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</si>
  <si>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</si>
  <si>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</si>
  <si>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</si>
  <si>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</si>
  <si>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</si>
  <si>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</si>
  <si>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</si>
  <si>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</si>
  <si>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</si>
  <si>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</si>
  <si>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</si>
  <si>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</si>
  <si>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</si>
  <si>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</si>
  <si>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</si>
  <si>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</si>
  <si>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</si>
  <si>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</si>
  <si>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</si>
  <si>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</si>
  <si>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</si>
  <si>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</si>
  <si>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</si>
  <si>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</si>
  <si>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</si>
  <si>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</si>
  <si>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</si>
  <si>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</si>
  <si>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</si>
  <si>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</si>
  <si>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</si>
  <si>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</si>
  <si>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</si>
  <si>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</si>
  <si>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</si>
  <si>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</si>
  <si>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</si>
  <si>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</si>
  <si>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</si>
  <si>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</si>
  <si>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</si>
  <si>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</si>
  <si>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</si>
  <si>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</si>
  <si>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</si>
  <si>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</si>
  <si>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</si>
  <si>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</si>
  <si>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</si>
  <si>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</si>
  <si>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</si>
  <si>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</si>
  <si>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</si>
  <si>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</si>
  <si>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</si>
  <si>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</si>
  <si>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</si>
  <si>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</si>
  <si>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</si>
  <si>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</si>
  <si>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</si>
  <si>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</si>
  <si>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</si>
  <si>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</si>
  <si>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</si>
  <si>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</si>
  <si>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</si>
  <si>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</si>
  <si>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</si>
  <si>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</si>
  <si>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</si>
  <si>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</si>
  <si>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</si>
  <si>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</si>
  <si>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</si>
  <si>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</si>
  <si>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</si>
  <si>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</si>
  <si>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</si>
  <si>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</si>
  <si>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</si>
  <si>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</si>
  <si>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</si>
  <si>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</si>
  <si>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</si>
  <si>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</si>
  <si>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</si>
  <si>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</si>
  <si>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</si>
  <si>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</si>
  <si>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</si>
  <si>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</si>
  <si>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</si>
  <si>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</si>
  <si>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</si>
  <si>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</si>
  <si>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</si>
  <si>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</si>
  <si>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</si>
  <si>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</si>
  <si>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</si>
  <si>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</si>
  <si>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</si>
  <si>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</si>
  <si>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</si>
  <si>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</si>
  <si>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</si>
  <si>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</si>
  <si>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</si>
  <si>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</si>
  <si>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</si>
  <si>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</si>
  <si>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</si>
  <si>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</si>
  <si>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</si>
  <si>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</si>
  <si>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</si>
  <si>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</si>
  <si>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</si>
  <si>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</si>
  <si>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</si>
  <si>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</si>
  <si>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</si>
  <si>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</si>
  <si>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</si>
  <si>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</si>
  <si>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</si>
  <si>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</si>
  <si>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</si>
  <si>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</si>
  <si>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</si>
  <si>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</si>
  <si>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</si>
  <si>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</si>
  <si>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</si>
  <si>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</si>
  <si>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</si>
  <si>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</si>
  <si>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</si>
  <si>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</si>
  <si>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</si>
  <si>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</si>
  <si>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</si>
  <si>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</si>
  <si>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</si>
  <si>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</si>
  <si>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</si>
  <si>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</si>
  <si>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</si>
  <si>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</si>
  <si>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</si>
  <si>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</si>
  <si>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</si>
  <si>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</si>
  <si>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</si>
  <si>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</si>
  <si>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</si>
  <si>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</si>
  <si>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</si>
  <si>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</si>
  <si>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</si>
  <si>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</si>
  <si>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</si>
  <si>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</si>
  <si>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</si>
  <si>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</si>
  <si>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</si>
  <si>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</si>
  <si>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</si>
  <si>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</si>
  <si>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</si>
  <si>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</si>
  <si>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</si>
  <si>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</si>
  <si>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</si>
  <si>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</si>
  <si>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</si>
  <si>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</si>
  <si>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</si>
  <si>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</si>
  <si>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</si>
  <si>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</si>
  <si>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</si>
  <si>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</si>
  <si>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</si>
  <si>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</si>
  <si>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</si>
  <si>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</si>
  <si>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</si>
  <si>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</si>
  <si>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</si>
  <si>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</si>
  <si>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</si>
  <si>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</si>
  <si>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</si>
  <si>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</si>
  <si>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</si>
  <si>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</si>
  <si>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</si>
  <si>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</si>
  <si>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</si>
  <si>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</si>
  <si>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</si>
  <si>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</si>
  <si>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</si>
  <si>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</si>
  <si>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</si>
  <si>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</si>
  <si>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</si>
  <si>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</si>
  <si>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</si>
  <si>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</si>
  <si>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</si>
  <si>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</si>
  <si>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</si>
  <si>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</si>
  <si>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</si>
  <si>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</si>
  <si>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</si>
  <si>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</si>
  <si>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</si>
  <si>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</si>
  <si>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</si>
  <si>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</si>
  <si>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</si>
  <si>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</si>
  <si>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</si>
  <si>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</si>
  <si>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</si>
  <si>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</si>
  <si>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</si>
  <si>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</si>
  <si>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</si>
  <si>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</si>
  <si>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</si>
  <si>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</si>
  <si>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</si>
  <si>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</si>
  <si>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</si>
  <si>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</si>
  <si>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</si>
  <si>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</si>
  <si>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</si>
  <si>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</si>
  <si>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</si>
  <si>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</si>
  <si>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</si>
  <si>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</si>
  <si>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</si>
  <si>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</si>
  <si>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</si>
  <si>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</si>
  <si>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</si>
  <si>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</si>
  <si>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</si>
  <si>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</si>
  <si>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</si>
  <si>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</si>
  <si>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</si>
  <si>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</si>
  <si>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</si>
  <si>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</si>
  <si>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</si>
  <si>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</si>
  <si>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</si>
  <si>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</si>
  <si>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</si>
  <si>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</si>
  <si>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</si>
  <si>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</si>
  <si>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</si>
  <si>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</si>
  <si>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</si>
  <si>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</si>
  <si>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</si>
  <si>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</si>
  <si>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</si>
  <si>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</si>
  <si>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</si>
  <si>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</si>
  <si>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</si>
  <si>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</si>
  <si>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</si>
  <si>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</si>
  <si>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</si>
  <si>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</si>
  <si>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</si>
  <si>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</si>
  <si>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</si>
  <si>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</si>
  <si>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</si>
  <si>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</si>
  <si>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</si>
  <si>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</si>
  <si>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</si>
  <si>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</si>
  <si>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</si>
  <si>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</si>
  <si>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</si>
  <si>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</si>
  <si>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</si>
  <si>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</si>
  <si>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</si>
  <si>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</si>
  <si>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</si>
  <si>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</si>
  <si>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</si>
  <si>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</si>
  <si>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</si>
  <si>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</si>
  <si>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</si>
  <si>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</si>
  <si>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</si>
  <si>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</si>
  <si>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</si>
  <si>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</si>
  <si>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</si>
  <si>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</si>
  <si>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</si>
  <si>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</si>
  <si>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</si>
  <si>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</si>
  <si>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</si>
  <si>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</si>
  <si>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</si>
  <si>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</si>
  <si>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</si>
  <si>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</si>
  <si>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</si>
  <si>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</si>
  <si>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</si>
  <si>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</si>
  <si>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</si>
  <si>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</si>
  <si>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</si>
  <si>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</si>
  <si>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</si>
  <si>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</si>
  <si>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</si>
  <si>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</si>
  <si>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</si>
  <si>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</si>
  <si>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</si>
  <si>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</si>
  <si>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</si>
  <si>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</si>
  <si>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</si>
  <si>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</si>
  <si>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</si>
  <si>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</si>
  <si>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</si>
  <si>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</si>
  <si>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</si>
  <si>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</si>
  <si>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</si>
  <si>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</si>
  <si>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</si>
  <si>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</si>
  <si>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</si>
  <si>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</si>
  <si>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</si>
  <si>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</si>
  <si>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</si>
  <si>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</si>
  <si>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</si>
  <si>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</si>
  <si>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</si>
  <si>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</si>
  <si>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</si>
  <si>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</si>
  <si>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</si>
  <si>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</si>
  <si>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</si>
  <si>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</si>
  <si>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</si>
  <si>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</si>
  <si>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</si>
  <si>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</si>
  <si>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</si>
  <si>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</si>
  <si>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</si>
  <si>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</si>
  <si>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</si>
  <si>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</si>
  <si>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</si>
  <si>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</si>
  <si>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</si>
  <si>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</si>
  <si>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</si>
  <si>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</si>
  <si>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</si>
  <si>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</si>
  <si>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</si>
  <si>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</si>
  <si>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</si>
  <si>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</si>
  <si>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</si>
  <si>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</si>
  <si>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</si>
  <si>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</si>
  <si>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</si>
  <si>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</si>
  <si>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</si>
  <si>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</si>
  <si>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</si>
  <si>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</si>
  <si>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</si>
  <si>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</si>
  <si>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</si>
  <si>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</si>
  <si>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</si>
  <si>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</si>
  <si>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</si>
  <si>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</si>
  <si>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</si>
  <si>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</si>
  <si>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</si>
  <si>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</si>
  <si>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</si>
  <si>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</si>
  <si>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</si>
  <si>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</si>
  <si>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</si>
  <si>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</si>
  <si>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</si>
  <si>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</si>
  <si>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</si>
  <si>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</si>
  <si>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</si>
  <si>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</si>
  <si>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</si>
  <si>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</si>
  <si>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</si>
  <si>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</si>
  <si>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</si>
  <si>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</si>
  <si>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</si>
  <si>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</si>
  <si>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</si>
  <si>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</si>
  <si>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</si>
  <si>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</si>
  <si>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</si>
  <si>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</si>
  <si>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</si>
  <si>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</si>
  <si>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</si>
  <si>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</si>
  <si>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</si>
  <si>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</si>
  <si>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</si>
  <si>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</si>
  <si>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</si>
  <si>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</si>
  <si>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</si>
  <si>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</si>
  <si>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</si>
  <si>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</si>
  <si>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</si>
  <si>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</si>
  <si>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</si>
  <si>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</si>
  <si>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</si>
  <si>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</si>
  <si>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</si>
  <si>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</si>
  <si>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</si>
  <si>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</si>
  <si>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</si>
  <si>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</si>
  <si>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</si>
  <si>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</si>
  <si>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</si>
  <si>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</si>
  <si>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</si>
  <si>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</si>
  <si>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</si>
  <si>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</si>
  <si>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</si>
  <si>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</si>
  <si>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</si>
  <si>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</si>
  <si>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</si>
  <si>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</si>
  <si>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</si>
  <si>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</si>
  <si>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</si>
  <si>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</si>
  <si>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</si>
  <si>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</si>
  <si>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</si>
  <si>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</si>
  <si>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</si>
  <si>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</si>
  <si>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</si>
  <si>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</si>
  <si>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</si>
  <si>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</si>
  <si>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</si>
  <si>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</si>
  <si>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</si>
  <si>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</si>
  <si>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</si>
  <si>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</si>
  <si>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</si>
  <si>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</si>
  <si>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</si>
  <si>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</si>
  <si>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</si>
  <si>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</si>
  <si>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</si>
  <si>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</si>
  <si>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</si>
  <si>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</si>
  <si>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</si>
  <si>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</si>
  <si>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</si>
  <si>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</si>
  <si>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</si>
  <si>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</si>
  <si>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</si>
  <si>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</si>
  <si>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</si>
  <si>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</si>
  <si>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</si>
  <si>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</si>
  <si>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</si>
  <si>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</si>
  <si>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</si>
  <si>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</si>
  <si>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</si>
  <si>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</si>
  <si>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</si>
  <si>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</si>
  <si>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</si>
  <si>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</si>
  <si>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</si>
  <si>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</si>
  <si>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</si>
  <si>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</si>
  <si>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</si>
  <si>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</si>
  <si>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</si>
  <si>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</si>
  <si>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</si>
  <si>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</si>
  <si>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</si>
  <si>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</si>
  <si>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</si>
  <si>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</si>
  <si>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</si>
  <si>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</si>
  <si>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</si>
  <si>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</si>
  <si>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</si>
  <si>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</si>
  <si>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</si>
  <si>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</si>
  <si>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</si>
  <si>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</si>
  <si>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</si>
  <si>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</si>
  <si>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</si>
  <si>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</si>
  <si>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</si>
  <si>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</si>
  <si>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</si>
  <si>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</si>
  <si>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</si>
  <si>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</si>
  <si>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</si>
  <si>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</si>
  <si>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</si>
  <si>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</si>
  <si>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</si>
  <si>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</si>
  <si>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</si>
  <si>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</si>
  <si>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</si>
  <si>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</si>
  <si>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</si>
  <si>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</si>
  <si>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</si>
  <si>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</si>
  <si>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</si>
  <si>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</si>
  <si>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</si>
  <si>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</si>
  <si>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</si>
  <si>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</si>
  <si>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</si>
  <si>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</si>
  <si>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</si>
  <si>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</si>
  <si>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</si>
  <si>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</si>
  <si>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</si>
  <si>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</si>
  <si>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</si>
  <si>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</si>
  <si>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</si>
  <si>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</si>
  <si>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</si>
  <si>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</si>
  <si>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</si>
  <si>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</si>
  <si>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</si>
  <si>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</si>
  <si>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</si>
  <si>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</si>
  <si>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</si>
  <si>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</si>
  <si>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</si>
  <si>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</si>
  <si>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</si>
  <si>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</si>
  <si>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</si>
  <si>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</si>
  <si>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</si>
  <si>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</si>
  <si>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</si>
  <si>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</si>
  <si>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</si>
  <si>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</si>
  <si>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</si>
  <si>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</si>
  <si>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</si>
  <si>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</si>
  <si>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</si>
  <si>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</si>
  <si>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</si>
  <si>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</si>
  <si>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</si>
  <si>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</si>
  <si>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</si>
  <si>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</si>
  <si>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</si>
  <si>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</si>
  <si>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</si>
  <si>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</si>
  <si>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</si>
  <si>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</si>
  <si>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</si>
  <si>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</si>
  <si>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</si>
  <si>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</si>
  <si>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</si>
  <si>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</si>
  <si>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</si>
  <si>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</si>
  <si>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</si>
  <si>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</si>
  <si>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</si>
  <si>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</si>
  <si>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</si>
  <si>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</si>
  <si>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</si>
  <si>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</si>
  <si>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</si>
  <si>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</si>
  <si>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</si>
  <si>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</si>
  <si>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</si>
  <si>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</si>
  <si>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</si>
  <si>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</si>
  <si>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</si>
  <si>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</si>
  <si>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</si>
  <si>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</si>
  <si>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</si>
  <si>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</si>
  <si>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</si>
  <si>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</si>
  <si>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</si>
  <si>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</si>
  <si>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</si>
  <si>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</si>
  <si>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</si>
  <si>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</si>
  <si>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</si>
  <si>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</si>
  <si>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</si>
  <si>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</si>
  <si>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</si>
  <si>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</si>
  <si>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</si>
  <si>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</si>
  <si>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</si>
  <si>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</si>
  <si>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</si>
  <si>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</si>
  <si>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</si>
  <si>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</si>
  <si>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</si>
  <si>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</si>
  <si>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</si>
  <si>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</si>
  <si>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</si>
  <si>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</si>
  <si>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</si>
  <si>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</si>
  <si>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</si>
  <si>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</si>
  <si>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</si>
  <si>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</si>
  <si>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</si>
  <si>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</si>
  <si>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</si>
  <si>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</si>
  <si>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</si>
  <si>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</si>
  <si>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</si>
  <si>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</si>
  <si>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</si>
  <si>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</si>
  <si>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</si>
  <si>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</si>
  <si>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</si>
  <si>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</si>
  <si>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</si>
  <si>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</si>
  <si>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</si>
  <si>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</si>
  <si>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</si>
  <si>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</si>
  <si>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</si>
  <si>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</si>
  <si>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</si>
  <si>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</si>
  <si>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</si>
  <si>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</si>
  <si>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</si>
  <si>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</si>
  <si>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</si>
  <si>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</si>
  <si>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</si>
  <si>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</si>
  <si>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</si>
  <si>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</si>
  <si>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</si>
  <si>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</si>
  <si>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</si>
  <si>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</si>
  <si>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</si>
  <si>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</si>
  <si>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</si>
  <si>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</si>
  <si>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</si>
  <si>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</si>
  <si>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</si>
  <si>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</si>
  <si>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</si>
  <si>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</si>
  <si>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</si>
  <si>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</si>
  <si>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</si>
  <si>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</si>
  <si>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</si>
  <si>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</si>
  <si>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</si>
  <si>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</si>
  <si>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</si>
  <si>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</si>
  <si>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</si>
  <si>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</si>
  <si>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</si>
  <si>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</si>
  <si>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</si>
  <si>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</si>
  <si>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</si>
  <si>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</si>
  <si>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</si>
  <si>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</si>
  <si>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</si>
  <si>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</si>
  <si>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</si>
  <si>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</si>
  <si>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</si>
  <si>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</si>
  <si>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</si>
  <si>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</si>
  <si>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</si>
  <si>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</si>
  <si>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</si>
  <si>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</si>
  <si>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</si>
  <si>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</si>
  <si>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</si>
  <si>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</si>
  <si>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</si>
  <si>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</si>
  <si>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</si>
  <si>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</si>
  <si>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</si>
  <si>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</si>
  <si>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</si>
  <si>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</si>
  <si>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</si>
  <si>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</si>
  <si>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</si>
  <si>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</si>
  <si>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</si>
  <si>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</si>
  <si>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</si>
  <si>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</si>
  <si>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</si>
  <si>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</si>
  <si>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</si>
  <si>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</si>
  <si>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</si>
  <si>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</si>
  <si>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</si>
  <si>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</si>
  <si>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</si>
  <si>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</si>
  <si>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</si>
  <si>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</si>
  <si>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</si>
  <si>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</si>
  <si>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</si>
  <si>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</si>
  <si>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</si>
  <si>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</si>
  <si>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</si>
  <si>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</si>
  <si>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</si>
  <si>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</si>
  <si>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</si>
  <si>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</si>
  <si>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</si>
  <si>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</si>
  <si>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</si>
  <si>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</si>
  <si>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</si>
  <si>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</si>
  <si>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</si>
  <si>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</si>
  <si>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</si>
  <si>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</si>
  <si>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</si>
  <si>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</si>
  <si>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</si>
  <si>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</si>
  <si>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</si>
  <si>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</si>
  <si>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</si>
  <si>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</si>
  <si>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</si>
  <si>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</si>
  <si>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</si>
  <si>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</si>
  <si>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</si>
  <si>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</si>
  <si>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</si>
  <si>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</si>
  <si>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</si>
  <si>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</si>
  <si>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</si>
  <si>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</si>
  <si>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</si>
  <si>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</si>
  <si>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</si>
  <si>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</si>
  <si>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</si>
  <si>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</si>
  <si>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</si>
  <si>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</si>
  <si>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</si>
  <si>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</si>
  <si>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</si>
  <si>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</si>
  <si>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</si>
  <si>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</si>
  <si>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</si>
  <si>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</si>
  <si>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</si>
  <si>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</si>
  <si>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</si>
  <si>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</si>
  <si>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</si>
  <si>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</si>
  <si>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</si>
  <si>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</si>
  <si>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</si>
  <si>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</si>
  <si>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</si>
  <si>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</si>
  <si>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</si>
  <si>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</si>
  <si>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</si>
  <si>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</si>
  <si>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</si>
  <si>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</si>
  <si>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</si>
  <si>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</si>
  <si>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</si>
  <si>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</si>
  <si>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</si>
  <si>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</si>
  <si>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</si>
  <si>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</si>
  <si>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</si>
  <si>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</si>
  <si>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</si>
  <si>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</si>
  <si>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</si>
  <si>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</si>
  <si>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</si>
  <si>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</si>
  <si>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</si>
  <si>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</si>
  <si>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</si>
  <si>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</si>
  <si>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</si>
  <si>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</si>
  <si>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</si>
  <si>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</si>
  <si>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</si>
  <si>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</si>
  <si>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</si>
  <si>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</si>
  <si>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</si>
  <si>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</si>
  <si>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</si>
  <si>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</si>
  <si>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</si>
  <si>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</si>
  <si>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</si>
  <si>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</si>
  <si>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</si>
  <si>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</si>
  <si>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</si>
  <si>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</si>
  <si>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</si>
  <si>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</si>
  <si>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</si>
  <si>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</si>
  <si>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</si>
  <si>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</si>
  <si>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</si>
  <si>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</si>
  <si>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</si>
  <si>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</si>
  <si>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</si>
  <si>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</si>
  <si>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</si>
  <si>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</si>
  <si>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</si>
  <si>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</si>
  <si>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</si>
  <si>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</si>
  <si>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</si>
  <si>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</si>
  <si>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</si>
  <si>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</si>
  <si>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</si>
  <si>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</si>
  <si>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</si>
  <si>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</si>
  <si>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</si>
  <si>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</si>
  <si>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</si>
  <si>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</si>
  <si>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</si>
  <si>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</si>
  <si>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</si>
  <si>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</si>
  <si>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</si>
  <si>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</si>
  <si>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</si>
  <si>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</si>
  <si>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</si>
  <si>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</si>
  <si>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</si>
  <si>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</si>
  <si>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</si>
  <si>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</si>
  <si>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</si>
  <si>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</si>
  <si>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</si>
  <si>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</si>
  <si>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</si>
  <si>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</si>
  <si>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</si>
  <si>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</si>
  <si>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</si>
  <si>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</si>
  <si>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</si>
  <si>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</si>
  <si>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</si>
  <si>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</si>
  <si>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</si>
  <si>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</si>
  <si>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</si>
  <si>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</si>
  <si>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</si>
  <si>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</si>
  <si>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</si>
  <si>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</si>
  <si>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</si>
  <si>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</si>
  <si>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</si>
  <si>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</si>
  <si>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</si>
  <si>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</si>
  <si>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</si>
  <si>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</si>
  <si>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</si>
  <si>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</si>
  <si>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</si>
  <si>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</si>
  <si>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</si>
  <si>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</si>
  <si>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</si>
  <si>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</si>
  <si>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</si>
  <si>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</si>
  <si>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</si>
  <si>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</si>
  <si>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</si>
  <si>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</si>
  <si>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</si>
  <si>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</si>
  <si>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</si>
  <si>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</si>
  <si>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</si>
  <si>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</si>
  <si>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</si>
  <si>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</si>
  <si>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</si>
  <si>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</si>
  <si>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</si>
  <si>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</si>
  <si>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</si>
  <si>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</si>
  <si>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</si>
  <si>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</si>
  <si>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</si>
  <si>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</si>
  <si>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</si>
  <si>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</si>
  <si>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</si>
  <si>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</si>
  <si>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</si>
  <si>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</si>
  <si>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</si>
  <si>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</si>
  <si>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</si>
  <si>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</si>
  <si>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</si>
  <si>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</si>
  <si>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</si>
  <si>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</si>
  <si>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</si>
  <si>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</si>
  <si>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</si>
  <si>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</si>
  <si>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</si>
  <si>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</si>
  <si>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</si>
  <si>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</si>
  <si>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</si>
  <si>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</si>
  <si>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</si>
  <si>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</si>
  <si>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</si>
  <si>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</si>
  <si>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</si>
  <si>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</si>
  <si>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</si>
  <si>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</si>
  <si>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</si>
  <si>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</si>
  <si>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</si>
  <si>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</si>
  <si>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</si>
  <si>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</si>
  <si>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</si>
  <si>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</si>
  <si>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</si>
  <si>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</si>
  <si>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</si>
  <si>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</si>
  <si>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</si>
  <si>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</si>
  <si>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</si>
  <si>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</si>
  <si>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</si>
  <si>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</si>
  <si>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</si>
  <si>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</si>
  <si>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</si>
  <si>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</si>
  <si>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</si>
  <si>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</si>
  <si>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</si>
  <si>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</si>
  <si>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</si>
  <si>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</si>
  <si>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</si>
  <si>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</si>
  <si>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</si>
  <si>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</si>
  <si>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</si>
  <si>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</si>
  <si>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</si>
  <si>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</si>
  <si>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</si>
  <si>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</si>
  <si>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</si>
  <si>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</si>
  <si>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</si>
  <si>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</si>
  <si>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</si>
  <si>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</si>
  <si>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</si>
  <si>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</si>
  <si>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</si>
  <si>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</si>
  <si>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</si>
  <si>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</si>
  <si>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</si>
  <si>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</si>
  <si>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</si>
  <si>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</si>
  <si>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</si>
  <si>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</si>
  <si>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</si>
  <si>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</si>
  <si>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</si>
  <si>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</si>
  <si>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</si>
  <si>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</si>
  <si>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</si>
  <si>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</si>
  <si>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</si>
  <si>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</si>
  <si>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</si>
  <si>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</si>
  <si>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</si>
  <si>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</si>
  <si>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</si>
  <si>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</si>
  <si>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</si>
  <si>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</si>
  <si>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</si>
  <si>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</si>
  <si>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</si>
  <si>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</si>
  <si>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</si>
  <si>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</si>
  <si>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</si>
  <si>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</si>
  <si>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</si>
  <si>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</si>
  <si>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</si>
  <si>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</si>
  <si>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</si>
  <si>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</si>
  <si>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</si>
  <si>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</si>
  <si>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</si>
  <si>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</si>
  <si>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</si>
  <si>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</si>
  <si>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</si>
  <si>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</si>
  <si>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</si>
  <si>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</si>
  <si>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</si>
  <si>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</si>
  <si>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</si>
  <si>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</si>
  <si>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</si>
  <si>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</si>
  <si>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</si>
  <si>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</si>
  <si>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</si>
  <si>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</si>
  <si>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</si>
  <si>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</si>
  <si>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</si>
  <si>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</si>
  <si>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</si>
  <si>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</si>
  <si>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</si>
  <si>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</si>
  <si>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</si>
  <si>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</si>
  <si>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</si>
  <si>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</si>
  <si>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</si>
  <si>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</si>
  <si>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</si>
  <si>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</si>
  <si>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</si>
  <si>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</si>
  <si>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</si>
  <si>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</si>
  <si>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</si>
  <si>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</si>
  <si>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</si>
  <si>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</si>
  <si>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</si>
  <si>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</si>
  <si>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</si>
  <si>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</si>
  <si>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</si>
  <si>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</si>
  <si>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</si>
  <si>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</si>
  <si>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</si>
  <si>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</si>
  <si>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</si>
  <si>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</si>
  <si>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</si>
  <si>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</si>
  <si>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</si>
  <si>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</si>
  <si>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</si>
  <si>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</si>
  <si>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</si>
  <si>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</si>
  <si>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</si>
  <si>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</si>
  <si>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</si>
  <si>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</si>
  <si>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</si>
  <si>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</si>
  <si>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</si>
  <si>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</si>
  <si>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</si>
  <si>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</si>
  <si>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</si>
  <si>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</si>
  <si>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</si>
  <si>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</si>
  <si>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</si>
  <si>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</si>
  <si>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</si>
  <si>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</si>
  <si>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</si>
  <si>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</si>
  <si>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</si>
  <si>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</si>
  <si>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</si>
  <si>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</si>
  <si>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</si>
  <si>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</si>
  <si>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</si>
  <si>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</si>
  <si>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</si>
  <si>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</si>
  <si>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</si>
  <si>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</si>
  <si>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</si>
  <si>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</si>
  <si>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</si>
  <si>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</si>
  <si>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</si>
  <si>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</si>
  <si>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</si>
  <si>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</si>
  <si>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</si>
  <si>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</si>
  <si>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</si>
  <si>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</si>
  <si>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</si>
  <si>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</si>
  <si>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</si>
  <si>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</si>
  <si>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</si>
  <si>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</si>
  <si>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</si>
  <si>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</si>
  <si>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</si>
  <si>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</si>
  <si>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</si>
  <si>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</si>
  <si>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</si>
  <si>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</si>
  <si>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</si>
  <si>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</si>
  <si>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</si>
  <si>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</si>
  <si>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</si>
  <si>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</si>
  <si>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</si>
  <si>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</si>
  <si>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</si>
  <si>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</si>
  <si>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</si>
  <si>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</si>
  <si>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</si>
  <si>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</si>
  <si>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</si>
  <si>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</si>
  <si>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</si>
  <si>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</si>
  <si>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</si>
  <si>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</si>
  <si>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</si>
  <si>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</si>
  <si>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</si>
  <si>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</si>
  <si>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</si>
  <si>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</si>
  <si>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</si>
  <si>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</si>
  <si>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</si>
  <si>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</si>
  <si>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</si>
  <si>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</si>
  <si>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</si>
  <si>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</si>
  <si>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</si>
  <si>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</si>
  <si>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</si>
  <si>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</si>
  <si>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</si>
  <si>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</si>
  <si>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</si>
  <si>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</si>
  <si>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</si>
  <si>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</si>
  <si>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</si>
  <si>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</si>
  <si>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</si>
  <si>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</si>
  <si>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</si>
  <si>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</si>
  <si>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</si>
  <si>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</si>
  <si>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</si>
  <si>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</si>
  <si>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</si>
  <si>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</si>
  <si>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</si>
  <si>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</si>
  <si>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</si>
  <si>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</si>
  <si>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</si>
  <si>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</si>
  <si>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</si>
  <si>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</si>
  <si>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</si>
  <si>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</si>
  <si>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</si>
  <si>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</si>
  <si>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</si>
  <si>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</si>
  <si>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</si>
  <si>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</si>
  <si>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</si>
  <si>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</si>
  <si>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</si>
  <si>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</si>
  <si>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</si>
  <si>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</si>
  <si>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</si>
  <si>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</si>
  <si>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</si>
  <si>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</si>
  <si>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</si>
  <si>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</si>
  <si>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</si>
  <si>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</si>
  <si>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</si>
  <si>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</si>
  <si>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</si>
  <si>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</si>
  <si>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</si>
  <si>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</si>
  <si>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</si>
  <si>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</si>
  <si>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</si>
  <si>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</si>
  <si>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</si>
  <si>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</si>
  <si>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</si>
  <si>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</si>
  <si>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</si>
  <si>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</si>
  <si>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</si>
  <si>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</si>
  <si>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</si>
  <si>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</si>
  <si>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</si>
  <si>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</si>
  <si>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</si>
  <si>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</si>
  <si>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</si>
  <si>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</si>
  <si>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</si>
  <si>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</si>
  <si>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</si>
  <si>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</si>
  <si>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</si>
  <si>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</si>
  <si>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</si>
  <si>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</si>
  <si>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</si>
  <si>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</si>
  <si>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</si>
  <si>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</si>
  <si>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</si>
  <si>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</si>
  <si>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</si>
  <si>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</si>
  <si>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</si>
  <si>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</si>
  <si>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</si>
  <si>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</si>
  <si>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</si>
  <si>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</si>
  <si>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</si>
  <si>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</si>
  <si>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</si>
  <si>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</si>
  <si>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</si>
  <si>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</si>
  <si>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</si>
  <si>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</si>
  <si>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</si>
  <si>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</si>
  <si>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</si>
  <si>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</si>
  <si>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</si>
  <si>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</si>
  <si>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</si>
  <si>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</si>
  <si>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</si>
  <si>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</si>
  <si>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</si>
  <si>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</si>
  <si>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</si>
  <si>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</si>
  <si>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</si>
  <si>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</si>
  <si>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</si>
  <si>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</si>
  <si>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</si>
  <si>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</si>
  <si>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</si>
  <si>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</si>
  <si>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</si>
  <si>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</si>
  <si>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</si>
  <si>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</si>
  <si>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</si>
  <si>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</si>
  <si>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</si>
  <si>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</si>
  <si>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</si>
  <si>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</si>
  <si>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</si>
  <si>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</si>
  <si>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</si>
  <si>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</si>
  <si>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</si>
  <si>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</si>
  <si>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</si>
  <si>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</si>
  <si>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</si>
  <si>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</si>
  <si>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</si>
  <si>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</si>
  <si>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</si>
  <si>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</si>
  <si>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</si>
  <si>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</si>
  <si>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</si>
  <si>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</si>
  <si>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</si>
  <si>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</si>
  <si>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</si>
  <si>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</si>
  <si>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</si>
  <si>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</si>
  <si>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</si>
  <si>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</si>
  <si>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</si>
  <si>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</si>
  <si>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</si>
  <si>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</si>
  <si>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</si>
  <si>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</si>
  <si>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</si>
  <si>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</si>
  <si>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</si>
  <si>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</si>
  <si>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</si>
  <si>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</si>
  <si>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</si>
  <si>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</si>
  <si>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</si>
  <si>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</si>
  <si>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</si>
  <si>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</si>
  <si>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</si>
  <si>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</si>
  <si>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</si>
  <si>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</si>
  <si>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</si>
  <si>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</si>
  <si>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</si>
  <si>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</si>
  <si>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</si>
  <si>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</si>
  <si>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</si>
  <si>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</si>
  <si>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</si>
  <si>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</si>
  <si>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</si>
  <si>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</si>
  <si>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</si>
  <si>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</si>
  <si>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</si>
  <si>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</si>
  <si>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</si>
  <si>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</si>
  <si>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</si>
  <si>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</si>
  <si>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</si>
  <si>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</si>
  <si>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</si>
  <si>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</si>
  <si>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</si>
  <si>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</si>
  <si>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</si>
  <si>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</si>
  <si>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</si>
  <si>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</si>
  <si>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</si>
  <si>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</si>
  <si>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</si>
  <si>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</si>
  <si>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</si>
  <si>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</si>
  <si>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</si>
  <si>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</si>
  <si>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</si>
  <si>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</si>
  <si>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</si>
  <si>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</si>
  <si>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</si>
  <si>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</si>
  <si>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</si>
  <si>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</si>
  <si>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</si>
  <si>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</si>
  <si>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</si>
  <si>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</si>
  <si>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</si>
  <si>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</si>
  <si>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</si>
  <si>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</si>
  <si>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</si>
  <si>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</si>
  <si>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</si>
  <si>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</si>
  <si>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</si>
  <si>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</si>
  <si>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</si>
  <si>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</si>
  <si>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</si>
  <si>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</si>
  <si>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</si>
  <si>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</si>
  <si>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</si>
  <si>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</si>
  <si>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</si>
  <si>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</si>
  <si>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</si>
  <si>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</si>
  <si>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</si>
  <si>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</si>
  <si>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</si>
  <si>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</si>
  <si>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</si>
  <si>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</si>
  <si>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</si>
  <si>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</si>
  <si>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</si>
  <si>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</si>
  <si>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</si>
  <si>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</si>
  <si>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</si>
  <si>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</si>
  <si>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</si>
  <si>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</si>
  <si>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</si>
  <si>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</si>
  <si>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</si>
  <si>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</si>
  <si>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</si>
  <si>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</si>
  <si>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</si>
  <si>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</si>
  <si>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</si>
  <si>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</si>
  <si>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</si>
  <si>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</si>
  <si>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</si>
  <si>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</si>
  <si>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</si>
  <si>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</si>
  <si>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</si>
  <si>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</si>
  <si>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</si>
  <si>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</si>
  <si>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</si>
  <si>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</si>
  <si>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</si>
  <si>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</si>
  <si>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</si>
  <si>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</si>
  <si>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</si>
  <si>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</si>
  <si>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</si>
  <si>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</si>
  <si>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</si>
  <si>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</si>
  <si>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</si>
  <si>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</si>
  <si>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</si>
  <si>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</si>
  <si>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</si>
  <si>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</si>
  <si>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</si>
  <si>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</si>
  <si>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</si>
  <si>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</si>
  <si>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</si>
  <si>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</si>
  <si>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</si>
  <si>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</si>
  <si>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</si>
  <si>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</si>
  <si>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</si>
  <si>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</si>
  <si>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</si>
  <si>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</si>
  <si>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</si>
  <si>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</si>
  <si>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</si>
  <si>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</si>
  <si>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</si>
  <si>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</si>
  <si>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</si>
  <si>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</si>
  <si>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</si>
  <si>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</si>
  <si>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</si>
  <si>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</si>
  <si>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</si>
  <si>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</si>
  <si>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</si>
  <si>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</si>
  <si>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</si>
  <si>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</si>
  <si>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</si>
  <si>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</si>
  <si>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</si>
  <si>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</si>
  <si>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</si>
  <si>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</si>
  <si>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</si>
  <si>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</si>
  <si>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</si>
  <si>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</si>
  <si>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</si>
  <si>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</si>
  <si>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</si>
  <si>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</si>
  <si>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</si>
  <si>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</si>
  <si>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</si>
  <si>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</si>
  <si>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</si>
  <si>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</si>
  <si>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</si>
  <si>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</si>
  <si>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</si>
  <si>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</si>
  <si>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</si>
  <si>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</si>
  <si>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</si>
  <si>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</si>
  <si>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</si>
  <si>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</si>
  <si>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</si>
  <si>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</si>
  <si>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</si>
  <si>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</si>
  <si>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</si>
  <si>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</si>
  <si>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</si>
  <si>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</si>
  <si>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</si>
  <si>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</si>
  <si>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</si>
  <si>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</si>
  <si>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</si>
  <si>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</si>
  <si>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</si>
  <si>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</si>
  <si>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</si>
  <si>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</si>
  <si>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</si>
  <si>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</si>
  <si>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</si>
  <si>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</si>
  <si>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</si>
  <si>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</si>
  <si>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</si>
  <si>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</si>
  <si>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</si>
  <si>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</si>
  <si>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</si>
  <si>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</si>
  <si>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</si>
  <si>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</si>
  <si>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</si>
  <si>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</si>
  <si>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</si>
  <si>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</si>
  <si>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</si>
  <si>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</si>
  <si>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</si>
  <si>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</si>
  <si>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</si>
  <si>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</si>
  <si>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</si>
  <si>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</si>
  <si>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</si>
  <si>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</si>
  <si>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</si>
  <si>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</si>
  <si>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</si>
  <si>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</si>
  <si>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</si>
  <si>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</si>
  <si>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</si>
  <si>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</si>
  <si>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</si>
  <si>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</si>
  <si>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</si>
  <si>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</si>
  <si>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</si>
  <si>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</si>
  <si>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</si>
  <si>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</si>
  <si>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</si>
  <si>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</si>
  <si>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</si>
  <si>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</si>
  <si>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</si>
  <si>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</si>
  <si>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</si>
  <si>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</si>
  <si>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</si>
  <si>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</si>
  <si>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</si>
  <si>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</si>
  <si>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</si>
  <si>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</si>
  <si>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</si>
  <si>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</si>
  <si>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</si>
  <si>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</si>
  <si>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</si>
  <si>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</si>
  <si>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</si>
  <si>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</si>
  <si>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</si>
  <si>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</si>
  <si>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</si>
  <si>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</si>
  <si>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</si>
  <si>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</si>
  <si>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</si>
  <si>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</si>
  <si>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</si>
  <si>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</si>
  <si>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</si>
  <si>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</si>
  <si>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</si>
  <si>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</si>
  <si>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</si>
  <si>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</si>
  <si>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</si>
  <si>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</si>
  <si>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</si>
  <si>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</si>
  <si>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</si>
  <si>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</si>
  <si>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</si>
  <si>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</si>
  <si>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</si>
  <si>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</si>
  <si>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</si>
  <si>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</si>
  <si>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</si>
  <si>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</si>
  <si>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</si>
  <si>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</si>
  <si>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</si>
  <si>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</si>
  <si>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</si>
  <si>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</si>
  <si>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</si>
  <si>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</si>
  <si>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</si>
  <si>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</si>
  <si>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</si>
  <si>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</si>
  <si>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</si>
  <si>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</si>
  <si>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</si>
  <si>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</si>
  <si>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</si>
  <si>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</si>
  <si>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</si>
  <si>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</si>
  <si>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</si>
  <si>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</si>
  <si>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</si>
  <si>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</si>
  <si>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</si>
  <si>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</si>
  <si>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</si>
  <si>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</si>
  <si>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</si>
  <si>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</si>
  <si>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</si>
  <si>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</si>
  <si>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</si>
  <si>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</si>
  <si>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</si>
  <si>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</si>
  <si>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</si>
  <si>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</si>
  <si>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</si>
  <si>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</si>
  <si>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</si>
  <si>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</si>
  <si>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</si>
  <si>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</si>
  <si>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</si>
  <si>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</si>
  <si>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</si>
  <si>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</si>
  <si>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</si>
  <si>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</si>
  <si>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</si>
  <si>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</si>
  <si>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</si>
  <si>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</si>
  <si>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</si>
  <si>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</si>
  <si>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</si>
  <si>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</si>
  <si>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</si>
  <si>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</si>
  <si>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</si>
  <si>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</si>
  <si>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</si>
  <si>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</si>
  <si>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</si>
  <si>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</si>
  <si>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</si>
  <si>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</si>
  <si>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</si>
  <si>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</si>
  <si>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</si>
  <si>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</si>
  <si>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</si>
  <si>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</si>
  <si>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</si>
  <si>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</si>
  <si>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</si>
  <si>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</si>
  <si>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</si>
  <si>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</si>
  <si>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</si>
  <si>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</si>
  <si>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</si>
  <si>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</si>
  <si>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</si>
  <si>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</si>
  <si>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</si>
  <si>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</si>
  <si>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</si>
  <si>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</si>
  <si>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</si>
  <si>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</si>
  <si>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</si>
  <si>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</si>
  <si>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</si>
  <si>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</si>
  <si>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</si>
  <si>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</si>
  <si>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</si>
  <si>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</si>
  <si>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</si>
  <si>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</si>
  <si>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</si>
  <si>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</si>
  <si>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</si>
  <si>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</si>
  <si>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</si>
  <si>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</si>
  <si>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</si>
  <si>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</si>
  <si>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</si>
  <si>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</si>
  <si>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</si>
  <si>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</si>
  <si>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</si>
  <si>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</si>
  <si>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</si>
  <si>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</si>
  <si>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</si>
  <si>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</si>
  <si>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</si>
  <si>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</si>
  <si>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</si>
  <si>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</si>
  <si>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</si>
  <si>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</si>
  <si>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</si>
  <si>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</si>
  <si>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</si>
  <si>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</si>
  <si>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</si>
  <si>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</si>
  <si>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</si>
  <si>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</si>
  <si>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</si>
  <si>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</si>
  <si>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</si>
  <si>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</si>
  <si>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</si>
  <si>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</si>
  <si>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</si>
  <si>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</si>
  <si>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</si>
  <si>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</si>
  <si>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</si>
  <si>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</si>
  <si>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</si>
  <si>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</si>
  <si>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</si>
  <si>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</si>
  <si>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</si>
  <si>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</si>
  <si>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</si>
  <si>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</si>
  <si>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</si>
  <si>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</si>
  <si>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</si>
  <si>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</si>
  <si>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</si>
  <si>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</si>
  <si>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</si>
  <si>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</si>
  <si>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</si>
  <si>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</si>
  <si>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</si>
  <si>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</si>
  <si>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</si>
  <si>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</si>
  <si>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</si>
  <si>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</si>
  <si>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</si>
  <si>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</si>
  <si>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</si>
  <si>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</si>
  <si>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</si>
  <si>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</si>
  <si>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</si>
  <si>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</si>
  <si>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</si>
  <si>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</si>
  <si>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</si>
  <si>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</si>
  <si>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</si>
  <si>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</si>
  <si>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</si>
  <si>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</si>
  <si>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</si>
  <si>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</si>
  <si>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</si>
  <si>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</si>
  <si>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</si>
  <si>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</si>
  <si>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</si>
  <si>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</si>
  <si>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</si>
  <si>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</si>
  <si>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</si>
  <si>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</si>
  <si>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</si>
  <si>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</si>
  <si>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</si>
  <si>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</si>
  <si>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</si>
  <si>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</si>
  <si>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</si>
  <si>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</si>
  <si>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</si>
  <si>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</si>
  <si>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</si>
  <si>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</si>
  <si>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</si>
  <si>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</si>
  <si>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</si>
  <si>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</si>
  <si>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</si>
  <si>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</si>
  <si>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</si>
  <si>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</si>
  <si>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</si>
  <si>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</si>
  <si>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</si>
  <si>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</si>
  <si>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</si>
  <si>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</si>
  <si>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</si>
  <si>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</si>
  <si>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</si>
  <si>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</si>
  <si>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</si>
  <si>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</si>
  <si>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</si>
  <si>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</si>
  <si>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</si>
  <si>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</si>
  <si>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</si>
  <si>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</si>
  <si>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</si>
  <si>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</si>
  <si>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</si>
  <si>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</si>
  <si>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</si>
  <si>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</si>
  <si>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</si>
  <si>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</si>
  <si>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</si>
  <si>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</si>
  <si>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</si>
  <si>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</si>
  <si>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</si>
  <si>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</si>
  <si>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</si>
  <si>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</si>
  <si>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</si>
  <si>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</si>
  <si>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</si>
  <si>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</si>
  <si>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</si>
  <si>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</si>
  <si>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</si>
  <si>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</si>
  <si>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</si>
  <si>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</si>
  <si>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</si>
  <si>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</si>
  <si>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</si>
  <si>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</si>
  <si>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</si>
  <si>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</si>
  <si>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</si>
  <si>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</si>
  <si>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</si>
  <si>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</si>
  <si>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</si>
  <si>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</si>
  <si>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</si>
  <si>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</si>
  <si>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</si>
  <si>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</si>
  <si>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</si>
  <si>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</si>
  <si>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</si>
  <si>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</si>
  <si>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</si>
  <si>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</si>
  <si>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</si>
  <si>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</si>
  <si>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</si>
  <si>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</si>
  <si>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</si>
  <si>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</si>
  <si>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</si>
  <si>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</si>
  <si>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</si>
  <si>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</si>
  <si>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</si>
  <si>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</si>
  <si>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</si>
  <si>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</si>
  <si>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</si>
  <si>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</si>
  <si>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</si>
  <si>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</si>
  <si>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</si>
  <si>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</si>
  <si>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</si>
  <si>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</si>
  <si>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</si>
  <si>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</si>
  <si>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</si>
  <si>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</si>
  <si>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</si>
  <si>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</si>
  <si>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</si>
  <si>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</si>
  <si>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</si>
  <si>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</si>
  <si>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</si>
  <si>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</si>
  <si>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</si>
  <si>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</si>
  <si>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</si>
  <si>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</si>
  <si>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</si>
  <si>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</si>
  <si>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</si>
  <si>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</si>
  <si>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</si>
  <si>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</si>
  <si>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</si>
  <si>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</si>
  <si>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</si>
  <si>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</si>
  <si>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</si>
  <si>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</si>
  <si>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</si>
  <si>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</si>
  <si>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</si>
  <si>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</si>
  <si>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</si>
  <si>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</si>
  <si>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</si>
  <si>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</si>
  <si>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</si>
  <si>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</si>
  <si>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</si>
  <si>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</si>
  <si>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</si>
  <si>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</si>
  <si>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</si>
  <si>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</si>
  <si>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</si>
  <si>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</si>
  <si>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</si>
  <si>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</si>
  <si>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</si>
  <si>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</si>
  <si>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</si>
  <si>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</si>
  <si>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</si>
  <si>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</si>
  <si>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</si>
  <si>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</si>
  <si>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</si>
  <si>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</si>
  <si>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</si>
  <si>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</si>
  <si>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</si>
  <si>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</si>
  <si>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</si>
  <si>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</si>
  <si>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</si>
  <si>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</si>
  <si>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</si>
  <si>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</si>
  <si>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</si>
  <si>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</si>
  <si>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</si>
  <si>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</si>
  <si>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</si>
  <si>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</si>
  <si>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</si>
  <si>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</si>
  <si>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</si>
  <si>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</si>
  <si>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</si>
  <si>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</si>
  <si>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</si>
  <si>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</si>
  <si>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</si>
  <si>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</si>
  <si>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</si>
  <si>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</si>
  <si>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</si>
  <si>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</si>
  <si>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</si>
  <si>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</si>
  <si>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</si>
  <si>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</si>
  <si>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</si>
  <si>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</si>
  <si>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</si>
  <si>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</si>
  <si>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</si>
  <si>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</si>
  <si>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</si>
  <si>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</si>
  <si>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</si>
  <si>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</si>
  <si>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</si>
  <si>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</si>
  <si>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</si>
  <si>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</si>
  <si>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</si>
  <si>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</si>
  <si>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</si>
  <si>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</si>
  <si>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</si>
  <si>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</si>
  <si>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</si>
  <si>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</si>
  <si>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</si>
  <si>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</si>
  <si>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</si>
  <si>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</si>
  <si>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</si>
  <si>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</si>
  <si>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</si>
  <si>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</si>
  <si>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</si>
  <si>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</si>
  <si>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</si>
  <si>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</si>
  <si>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</si>
  <si>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</si>
  <si>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</si>
  <si>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</si>
  <si>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</si>
  <si>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</si>
  <si>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</si>
  <si>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</si>
  <si>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</si>
  <si>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</si>
  <si>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</si>
  <si>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</si>
  <si>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</si>
  <si>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</si>
  <si>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</si>
  <si>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</si>
  <si>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</si>
  <si>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</si>
  <si>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</si>
  <si>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</si>
  <si>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</si>
  <si>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</si>
  <si>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</si>
  <si>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</si>
  <si>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</si>
  <si>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</si>
  <si>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</si>
  <si>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</si>
  <si>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</si>
  <si>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</si>
  <si>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</si>
  <si>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</si>
  <si>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</si>
  <si>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</si>
  <si>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</si>
  <si>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</si>
  <si>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</si>
  <si>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</si>
  <si>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</si>
  <si>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</si>
  <si>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</si>
  <si>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</si>
  <si>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</si>
  <si>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</si>
  <si>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</si>
  <si>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</si>
  <si>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</si>
  <si>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</si>
  <si>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</si>
  <si>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</si>
  <si>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</si>
  <si>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</si>
  <si>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</si>
  <si>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</si>
  <si>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</si>
  <si>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</si>
  <si>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</si>
  <si>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</si>
  <si>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</si>
  <si>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</si>
  <si>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</si>
  <si>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</si>
  <si>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</si>
  <si>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</si>
  <si>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</si>
  <si>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</si>
  <si>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</si>
  <si>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</si>
  <si>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</si>
  <si>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</si>
  <si>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</si>
  <si>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</si>
  <si>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</si>
  <si>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</si>
  <si>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</si>
  <si>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</si>
  <si>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</si>
  <si>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</si>
  <si>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</si>
  <si>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</si>
  <si>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</si>
  <si>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</si>
  <si>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</si>
  <si>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</si>
  <si>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</si>
  <si>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</si>
  <si>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</si>
  <si>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</si>
  <si>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</si>
  <si>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</si>
  <si>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</si>
  <si>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</si>
  <si>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</si>
  <si>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</si>
  <si>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</si>
  <si>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</si>
  <si>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</si>
  <si>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</si>
  <si>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</si>
  <si>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</si>
  <si>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</si>
  <si>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</si>
  <si>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</si>
  <si>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</si>
  <si>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</si>
  <si>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</si>
  <si>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</si>
  <si>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</si>
  <si>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</si>
  <si>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</si>
  <si>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</si>
  <si>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</si>
  <si>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</si>
  <si>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</si>
  <si>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</si>
  <si>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</si>
  <si>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</si>
  <si>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</si>
  <si>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</si>
  <si>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</si>
  <si>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</si>
  <si>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</si>
  <si>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</si>
  <si>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</si>
  <si>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</si>
  <si>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</si>
  <si>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</si>
  <si>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</si>
  <si>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</si>
  <si>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</si>
  <si>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</si>
  <si>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</si>
  <si>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</si>
  <si>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</si>
  <si>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</si>
  <si>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</si>
  <si>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</si>
  <si>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</si>
  <si>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</si>
  <si>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</si>
  <si>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</si>
  <si>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</si>
  <si>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</si>
  <si>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</si>
  <si>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</si>
  <si>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</si>
  <si>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</si>
  <si>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</si>
  <si>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</si>
  <si>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</si>
  <si>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</si>
  <si>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</si>
  <si>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</si>
  <si>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</si>
  <si>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</si>
  <si>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</si>
  <si>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</si>
  <si>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</si>
  <si>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</si>
  <si>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</si>
  <si>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</si>
  <si>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</si>
  <si>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</si>
  <si>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</si>
  <si>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</si>
  <si>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</si>
  <si>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</si>
  <si>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</si>
  <si>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</si>
  <si>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</si>
  <si>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</si>
  <si>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</si>
  <si>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</si>
  <si>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</si>
  <si>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</si>
  <si>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</si>
  <si>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</si>
  <si>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</si>
  <si>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</si>
  <si>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</si>
  <si>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</si>
  <si>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</si>
  <si>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</si>
  <si>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</si>
  <si>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</si>
  <si>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</si>
  <si>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</si>
  <si>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</si>
  <si>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</si>
  <si>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</si>
  <si>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</si>
  <si>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</si>
  <si>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</si>
  <si>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</si>
  <si>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</si>
  <si>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</si>
  <si>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</si>
  <si>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</si>
  <si>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</si>
  <si>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</si>
  <si>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</si>
  <si>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</si>
  <si>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</si>
  <si>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</si>
  <si>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</si>
  <si>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</si>
  <si>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</si>
  <si>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</si>
  <si>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</si>
  <si>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</si>
  <si>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</si>
  <si>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</si>
  <si>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</si>
  <si>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</si>
  <si>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</si>
  <si>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</si>
  <si>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</si>
  <si>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</si>
  <si>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</si>
  <si>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</si>
  <si>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</si>
  <si>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</si>
  <si>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</si>
  <si>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</si>
  <si>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</si>
  <si>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</si>
  <si>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</si>
  <si>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</si>
  <si>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</si>
  <si>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</si>
  <si>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</si>
  <si>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</si>
  <si>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</si>
  <si>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</si>
  <si>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</si>
  <si>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</si>
  <si>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</si>
  <si>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</si>
  <si>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</si>
  <si>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</si>
  <si>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</si>
  <si>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</si>
  <si>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</si>
  <si>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</si>
  <si>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</si>
  <si>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</si>
  <si>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</si>
  <si>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</si>
  <si>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</si>
  <si>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</si>
  <si>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</si>
  <si>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</si>
  <si>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</si>
  <si>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</si>
  <si>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</si>
  <si>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</si>
  <si>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</si>
  <si>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</si>
  <si>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</si>
  <si>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</si>
  <si>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</si>
  <si>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</si>
  <si>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</si>
  <si>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</si>
  <si>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</si>
  <si>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</si>
  <si>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</si>
  <si>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</si>
  <si>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</si>
  <si>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</si>
  <si>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</si>
  <si>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</si>
  <si>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</si>
  <si>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</si>
  <si>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</si>
  <si>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</si>
  <si>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</si>
  <si>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</si>
  <si>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</si>
  <si>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</si>
  <si>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</si>
  <si>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</si>
  <si>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</si>
  <si>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</si>
  <si>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</si>
  <si>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</si>
  <si>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</si>
  <si>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</si>
  <si>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</si>
  <si>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</si>
  <si>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</si>
  <si>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</si>
  <si>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</si>
  <si>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</si>
  <si>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</si>
  <si>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</si>
  <si>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</si>
  <si>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</si>
  <si>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</si>
  <si>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</si>
  <si>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</si>
  <si>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</si>
  <si>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</si>
  <si>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</si>
  <si>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</si>
  <si>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</si>
  <si>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</si>
  <si>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</si>
  <si>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</si>
  <si>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</si>
  <si>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</si>
  <si>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</si>
  <si>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</si>
  <si>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</si>
  <si>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</si>
  <si>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</si>
  <si>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</si>
  <si>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</si>
  <si>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</si>
  <si>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</si>
  <si>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</si>
  <si>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</si>
  <si>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</si>
  <si>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</si>
  <si>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</si>
  <si>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</si>
  <si>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</si>
  <si>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</si>
  <si>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</si>
  <si>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</si>
  <si>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</si>
  <si>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</si>
  <si>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</si>
  <si>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</si>
  <si>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</si>
  <si>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</si>
  <si>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</si>
  <si>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</si>
  <si>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</si>
  <si>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</si>
  <si>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</si>
  <si>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</si>
  <si>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</si>
  <si>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</si>
  <si>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</si>
  <si>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</si>
  <si>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</si>
  <si>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</si>
  <si>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</si>
  <si>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</si>
  <si>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</si>
  <si>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</si>
  <si>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</si>
  <si>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</si>
  <si>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</si>
  <si>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</si>
  <si>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</si>
  <si>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</si>
  <si>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</si>
  <si>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</si>
  <si>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</si>
  <si>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</si>
  <si>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</si>
  <si>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</si>
  <si>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</si>
  <si>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</si>
  <si>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</si>
  <si>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</si>
  <si>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</si>
  <si>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</si>
  <si>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</si>
  <si>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</si>
  <si>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</si>
  <si>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</si>
  <si>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</si>
  <si>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</si>
  <si>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</si>
  <si>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</si>
  <si>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</si>
  <si>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</si>
  <si>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</si>
  <si>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</si>
  <si>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</si>
  <si>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</si>
  <si>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</si>
  <si>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</si>
  <si>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</si>
  <si>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</si>
  <si>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</si>
  <si>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</si>
  <si>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</si>
  <si>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</si>
  <si>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</si>
  <si>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</si>
  <si>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</si>
  <si>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</si>
  <si>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</si>
  <si>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</si>
  <si>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</si>
  <si>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</si>
  <si>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</si>
  <si>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</si>
  <si>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</si>
  <si>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</si>
  <si>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</si>
  <si>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</si>
  <si>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</si>
  <si>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</si>
  <si>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</si>
  <si>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</si>
  <si>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</si>
  <si>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</si>
  <si>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</si>
  <si>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</si>
  <si>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</si>
  <si>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</si>
  <si>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</si>
  <si>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</si>
  <si>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</si>
  <si>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</si>
  <si>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</si>
  <si>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</si>
  <si>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</si>
  <si>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</si>
  <si>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</si>
  <si>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</si>
  <si>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</si>
  <si>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</si>
  <si>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</si>
  <si>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</si>
  <si>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</si>
  <si>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</si>
  <si>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</si>
  <si>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</si>
  <si>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</si>
  <si>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</si>
  <si>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</si>
  <si>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</si>
  <si>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</si>
  <si>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</si>
  <si>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</si>
  <si>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</si>
  <si>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</si>
  <si>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</si>
  <si>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</si>
  <si>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</si>
  <si>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</si>
  <si>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</si>
  <si>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</si>
  <si>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</si>
  <si>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</si>
  <si>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</si>
  <si>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</si>
  <si>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</si>
  <si>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</si>
  <si>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</si>
  <si>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</si>
  <si>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</si>
  <si>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</si>
  <si>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</si>
  <si>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</si>
  <si>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</si>
  <si>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</si>
  <si>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</si>
  <si>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</si>
  <si>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</si>
  <si>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</si>
  <si>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</si>
  <si>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</si>
  <si>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</si>
  <si>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</si>
  <si>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</si>
  <si>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</si>
  <si>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</si>
  <si>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</si>
  <si>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</si>
  <si>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</si>
  <si>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</si>
  <si>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</si>
  <si>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</si>
  <si>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</si>
  <si>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</si>
  <si>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</si>
  <si>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</si>
  <si>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</si>
  <si>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</si>
  <si>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</si>
  <si>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</si>
  <si>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</si>
  <si>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</si>
  <si>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</si>
  <si>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</si>
  <si>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</si>
  <si>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</si>
  <si>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</si>
  <si>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</si>
  <si>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</si>
  <si>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</si>
  <si>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</si>
  <si>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</si>
  <si>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</si>
  <si>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</si>
  <si>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</si>
  <si>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</si>
  <si>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</si>
  <si>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</si>
  <si>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</si>
  <si>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</si>
  <si>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</si>
  <si>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</si>
  <si>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</si>
  <si>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</si>
  <si>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</si>
  <si>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</si>
  <si>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</si>
  <si>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</si>
  <si>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</si>
  <si>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</si>
  <si>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</si>
  <si>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</si>
  <si>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</si>
  <si>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</si>
  <si>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</si>
  <si>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</si>
  <si>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</si>
  <si>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</si>
  <si>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</si>
  <si>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</si>
  <si>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</si>
  <si>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</si>
  <si>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</si>
  <si>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</si>
  <si>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</si>
  <si>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</si>
  <si>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</si>
  <si>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</si>
  <si>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</si>
  <si>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</si>
  <si>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</si>
  <si>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</si>
  <si>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</si>
  <si>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</si>
  <si>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</si>
  <si>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</si>
  <si>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</si>
  <si>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</si>
  <si>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</si>
  <si>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</si>
  <si>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</si>
  <si>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</si>
  <si>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</si>
  <si>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</si>
  <si>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</si>
  <si>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</si>
  <si>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</si>
  <si>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</si>
  <si>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</si>
  <si>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</si>
  <si>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</si>
  <si>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</si>
  <si>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</si>
  <si>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</si>
  <si>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</si>
  <si>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</si>
  <si>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</si>
  <si>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</si>
  <si>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</si>
  <si>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</si>
  <si>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</si>
  <si>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</si>
  <si>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</si>
  <si>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</si>
  <si>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</si>
  <si>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</si>
  <si>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</si>
  <si>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</si>
  <si>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</si>
  <si>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</si>
  <si>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</si>
  <si>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</si>
  <si>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</si>
  <si>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</si>
  <si>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</si>
  <si>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</si>
  <si>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</si>
  <si>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</si>
  <si>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</si>
  <si>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</si>
  <si>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</si>
  <si>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</si>
  <si>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</si>
  <si>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</si>
  <si>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</si>
  <si>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</si>
  <si>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</si>
  <si>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</si>
  <si>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</si>
  <si>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</si>
  <si>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</si>
  <si>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</si>
  <si>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</si>
  <si>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</si>
  <si>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</si>
  <si>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</si>
  <si>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</si>
  <si>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</si>
  <si>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</si>
  <si>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</si>
  <si>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</si>
  <si>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</si>
  <si>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</si>
  <si>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</si>
  <si>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</si>
  <si>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</si>
  <si>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</si>
  <si>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</si>
  <si>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</si>
  <si>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</si>
  <si>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</si>
  <si>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</si>
  <si>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</si>
  <si>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</si>
  <si>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</si>
  <si>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</si>
  <si>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</si>
  <si>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</si>
  <si>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</si>
  <si>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</si>
  <si>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</si>
  <si>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</si>
  <si>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</si>
  <si>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</si>
  <si>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</si>
  <si>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</si>
  <si>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</si>
  <si>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</si>
  <si>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</si>
  <si>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</si>
  <si>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</si>
  <si>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</si>
  <si>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</si>
  <si>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</si>
  <si>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</si>
  <si>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</si>
  <si>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</si>
  <si>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</si>
  <si>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</si>
  <si>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</si>
  <si>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</si>
  <si>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</si>
  <si>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</si>
  <si>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</si>
  <si>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</si>
  <si>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</si>
  <si>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</si>
  <si>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</si>
  <si>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</si>
  <si>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</si>
  <si>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</si>
  <si>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</si>
  <si>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</si>
  <si>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</si>
  <si>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</si>
  <si>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</si>
  <si>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</si>
  <si>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</si>
  <si>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</si>
  <si>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</si>
  <si>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</si>
  <si>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</si>
  <si>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</si>
  <si>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</si>
  <si>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</si>
  <si>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</si>
  <si>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</si>
  <si>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</si>
  <si>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</si>
  <si>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</si>
  <si>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</si>
  <si>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</si>
  <si>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</si>
  <si>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</si>
  <si>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</si>
  <si>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</si>
  <si>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</si>
  <si>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</si>
  <si>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</si>
  <si>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</si>
  <si>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</si>
  <si>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</si>
  <si>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</si>
  <si>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</si>
  <si>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</si>
  <si>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</si>
  <si>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</si>
  <si>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</si>
  <si>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</si>
  <si>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</si>
  <si>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</si>
  <si>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</si>
  <si>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</si>
  <si>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</si>
  <si>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</si>
  <si>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</si>
  <si>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</si>
  <si>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</si>
  <si>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</si>
  <si>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</si>
  <si>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</si>
  <si>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</si>
  <si>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</si>
  <si>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</si>
  <si>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</si>
  <si>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</si>
  <si>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</si>
  <si>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</si>
  <si>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</si>
  <si>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</si>
  <si>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</si>
  <si>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</si>
  <si>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</si>
  <si>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</si>
  <si>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</si>
  <si>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</si>
  <si>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</si>
  <si>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</si>
  <si>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</si>
  <si>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</si>
  <si>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</si>
  <si>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</si>
  <si>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</si>
  <si>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</si>
  <si>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</si>
  <si>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</si>
  <si>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</si>
  <si>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</si>
  <si>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</si>
  <si>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</si>
  <si>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</si>
  <si>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</si>
  <si>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</si>
  <si>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</si>
  <si>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</si>
  <si>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</si>
  <si>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</si>
  <si>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</si>
  <si>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</si>
  <si>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</si>
  <si>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</si>
  <si>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</si>
  <si>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</si>
  <si>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</si>
  <si>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</si>
  <si>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</si>
  <si>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</si>
  <si>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</si>
  <si>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</si>
  <si>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</si>
  <si>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</si>
  <si>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</si>
  <si>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</si>
  <si>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</si>
  <si>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</si>
  <si>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</si>
  <si>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</si>
  <si>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</si>
  <si>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</si>
  <si>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</si>
  <si>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</si>
  <si>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</si>
  <si>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</si>
  <si>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</si>
  <si>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</si>
  <si>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</si>
  <si>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</si>
  <si>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</si>
  <si>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</si>
  <si>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</si>
  <si>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</si>
  <si>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</si>
  <si>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</si>
  <si>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</si>
  <si>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</si>
  <si>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</si>
  <si>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</si>
  <si>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</si>
  <si>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</si>
  <si>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</si>
  <si>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</si>
  <si>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</si>
  <si>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</si>
  <si>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</si>
  <si>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</si>
  <si>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</si>
  <si>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</si>
  <si>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</si>
  <si>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</si>
  <si>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</si>
  <si>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</si>
  <si>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</si>
  <si>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</si>
  <si>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</si>
  <si>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</si>
  <si>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</si>
  <si>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</si>
  <si>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</si>
  <si>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</si>
  <si>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</si>
  <si>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</si>
  <si>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</si>
  <si>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</si>
  <si>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</si>
  <si>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</si>
  <si>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</si>
  <si>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</si>
  <si>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</si>
  <si>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</si>
  <si>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</si>
  <si>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</si>
  <si>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</si>
  <si>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</si>
  <si>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</si>
  <si>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</si>
  <si>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</si>
  <si>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</si>
  <si>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</si>
  <si>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</si>
  <si>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</si>
  <si>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</si>
  <si>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</si>
  <si>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</si>
  <si>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</si>
  <si>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</si>
  <si>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</si>
  <si>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</si>
  <si>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</si>
  <si>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</si>
  <si>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</si>
  <si>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</si>
  <si>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</si>
  <si>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</si>
  <si>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</si>
  <si>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</si>
  <si>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</si>
  <si>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</si>
  <si>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</si>
  <si>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</si>
  <si>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</si>
  <si>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</si>
  <si>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</si>
  <si>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</si>
  <si>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</si>
  <si>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</si>
  <si>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</si>
  <si>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</si>
  <si>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</si>
  <si>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</si>
  <si>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</si>
  <si>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</si>
  <si>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</si>
  <si>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</si>
  <si>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</si>
  <si>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</si>
  <si>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</si>
  <si>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</si>
  <si>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</si>
  <si>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</si>
  <si>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</si>
  <si>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</si>
  <si>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</si>
  <si>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</si>
  <si>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</si>
  <si>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</si>
  <si>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</si>
  <si>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</si>
  <si>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</si>
  <si>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</si>
  <si>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</si>
  <si>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</si>
  <si>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</si>
  <si>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</si>
  <si>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</si>
  <si>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</si>
  <si>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</si>
  <si>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</si>
  <si>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</si>
  <si>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</si>
  <si>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</si>
  <si>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</si>
  <si>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</si>
  <si>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</si>
  <si>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</si>
  <si>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</si>
  <si>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</si>
  <si>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</si>
  <si>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</si>
  <si>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</si>
  <si>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</si>
  <si>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</si>
  <si>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</si>
  <si>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</si>
  <si>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</si>
  <si>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</si>
  <si>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</si>
  <si>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</si>
  <si>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</si>
  <si>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</si>
  <si>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</si>
  <si>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</si>
  <si>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</si>
  <si>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</si>
  <si>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</si>
  <si>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</si>
  <si>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</si>
  <si>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</si>
  <si>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</si>
  <si>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</si>
  <si>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</si>
  <si>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</si>
  <si>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</si>
  <si>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</si>
  <si>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</si>
  <si>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</si>
  <si>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</si>
  <si>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</si>
  <si>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</si>
  <si>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</si>
  <si>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</si>
  <si>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</si>
  <si>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</si>
  <si>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</si>
  <si>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</si>
  <si>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</si>
  <si>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</si>
  <si>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</si>
  <si>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</si>
  <si>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</si>
  <si>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</si>
  <si>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</si>
  <si>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</si>
  <si>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</si>
  <si>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</si>
  <si>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</si>
  <si>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</si>
  <si>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</si>
  <si>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</si>
  <si>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</si>
  <si>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</si>
  <si>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</si>
  <si>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</si>
  <si>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</si>
  <si>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</si>
  <si>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</si>
  <si>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</si>
  <si>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</si>
  <si>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</si>
  <si>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</si>
  <si>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</si>
  <si>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</si>
  <si>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</si>
  <si>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</si>
  <si>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</si>
  <si>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</si>
  <si>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</si>
  <si>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</si>
  <si>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</si>
  <si>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</si>
  <si>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</si>
  <si>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</si>
  <si>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</si>
  <si>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</si>
  <si>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</si>
  <si>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</si>
  <si>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</si>
  <si>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</si>
  <si>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</si>
  <si>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</si>
  <si>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</si>
  <si>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</si>
  <si>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</si>
  <si>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</si>
  <si>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</si>
  <si>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</si>
  <si>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</si>
  <si>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</si>
  <si>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</si>
  <si>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</si>
  <si>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</si>
  <si>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</si>
  <si>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</si>
  <si>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</si>
  <si>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</si>
  <si>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</si>
  <si>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</si>
  <si>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</si>
  <si>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</si>
  <si>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</si>
  <si>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</si>
  <si>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</si>
  <si>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</si>
  <si>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</si>
  <si>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</si>
  <si>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</si>
  <si>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</si>
  <si>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</si>
  <si>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</si>
  <si>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</si>
  <si>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</si>
  <si>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</si>
  <si>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</si>
  <si>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</si>
  <si>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</si>
  <si>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</si>
  <si>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</si>
  <si>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</si>
  <si>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</si>
  <si>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</si>
  <si>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</si>
  <si>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</si>
  <si>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</si>
  <si>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</si>
  <si>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</si>
  <si>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</si>
  <si>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</si>
  <si>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</si>
  <si>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</si>
  <si>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</si>
  <si>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</si>
  <si>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</si>
  <si>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</si>
  <si>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</si>
  <si>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</si>
  <si>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</si>
  <si>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</si>
  <si>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</si>
  <si>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</si>
  <si>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</si>
  <si>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</si>
  <si>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</si>
  <si>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</si>
  <si>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</si>
  <si>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</si>
  <si>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</si>
  <si>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</si>
  <si>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</si>
  <si>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</si>
  <si>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</si>
  <si>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</si>
  <si>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</si>
  <si>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</si>
  <si>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</si>
  <si>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</si>
  <si>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</si>
  <si>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</si>
  <si>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</si>
  <si>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</si>
  <si>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</si>
  <si>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</si>
  <si>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</si>
  <si>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</si>
  <si>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</si>
  <si>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</si>
  <si>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</si>
  <si>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</si>
  <si>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</si>
  <si>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</si>
  <si>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</si>
  <si>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</si>
  <si>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</si>
  <si>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</si>
  <si>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</si>
  <si>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</si>
  <si>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</si>
  <si>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</si>
  <si>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</si>
  <si>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</si>
  <si>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</si>
  <si>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</si>
  <si>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</si>
  <si>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</si>
  <si>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</si>
  <si>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</si>
  <si>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</si>
  <si>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</si>
  <si>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</si>
  <si>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</si>
  <si>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</si>
  <si>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</si>
  <si>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</si>
  <si>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</si>
  <si>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</si>
  <si>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</si>
  <si>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</si>
  <si>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</si>
  <si>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</si>
  <si>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</si>
  <si>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</si>
  <si>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</si>
  <si>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</si>
  <si>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</si>
  <si>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</si>
  <si>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</si>
  <si>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</si>
  <si>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</si>
  <si>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</si>
  <si>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</si>
  <si>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</si>
  <si>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</si>
  <si>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</si>
  <si>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</si>
  <si>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</si>
  <si>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</si>
  <si>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</si>
  <si>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</si>
  <si>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</si>
  <si>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</si>
  <si>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</si>
  <si>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</si>
  <si>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</si>
  <si>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</si>
  <si>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</si>
  <si>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</si>
  <si>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</si>
  <si>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</si>
  <si>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</si>
  <si>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</si>
  <si>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</si>
  <si>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</si>
  <si>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</si>
  <si>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</si>
  <si>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</si>
  <si>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</si>
  <si>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</si>
  <si>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</si>
  <si>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</si>
  <si>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</si>
  <si>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</si>
  <si>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</si>
  <si>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</si>
  <si>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</si>
  <si>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</si>
  <si>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</si>
  <si>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</si>
  <si>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</si>
  <si>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</si>
  <si>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</si>
  <si>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</si>
  <si>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</si>
  <si>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</si>
  <si>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</si>
  <si>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</si>
  <si>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</si>
  <si>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</si>
  <si>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</si>
  <si>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</si>
  <si>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</si>
  <si>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</si>
  <si>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</si>
  <si>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</si>
  <si>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</si>
  <si>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</si>
  <si>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</si>
  <si>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</si>
  <si>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</si>
  <si>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</si>
  <si>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</si>
  <si>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</si>
  <si>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</si>
  <si>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</si>
  <si>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</si>
  <si>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</si>
  <si>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</si>
  <si>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</si>
  <si>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</si>
  <si>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</si>
  <si>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</si>
  <si>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</si>
  <si>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</si>
  <si>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</si>
  <si>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</si>
  <si>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</si>
  <si>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</si>
  <si>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</si>
  <si>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</si>
  <si>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</si>
  <si>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</si>
  <si>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</si>
  <si>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</si>
  <si>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</si>
  <si>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</si>
  <si>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</si>
  <si>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</si>
  <si>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</si>
  <si>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</si>
  <si>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</si>
  <si>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</si>
  <si>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</si>
  <si>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</si>
  <si>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</si>
  <si>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</si>
  <si>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</si>
  <si>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</si>
  <si>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</si>
  <si>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</si>
  <si>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</si>
  <si>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</si>
  <si>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</si>
  <si>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</si>
  <si>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</si>
  <si>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</si>
  <si>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</si>
  <si>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</si>
  <si>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</si>
  <si>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</si>
  <si>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</si>
  <si>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</si>
  <si>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</si>
  <si>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</si>
  <si>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</si>
  <si>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</si>
  <si>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</si>
  <si>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</si>
  <si>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</si>
  <si>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</si>
  <si>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</si>
  <si>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</si>
  <si>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</si>
  <si>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</si>
  <si>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</si>
  <si>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</si>
  <si>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</si>
  <si>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</si>
  <si>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</si>
  <si>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</si>
  <si>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</si>
  <si>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</si>
  <si>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</si>
  <si>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</si>
  <si>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</si>
  <si>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</si>
  <si>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</si>
  <si>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</si>
  <si>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</si>
  <si>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</si>
  <si>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</si>
  <si>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</si>
  <si>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</si>
  <si>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</si>
  <si>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</si>
  <si>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</si>
  <si>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</si>
  <si>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</si>
  <si>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</si>
  <si>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</si>
  <si>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</si>
  <si>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</si>
  <si>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</si>
  <si>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</si>
  <si>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</si>
  <si>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</si>
  <si>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</si>
  <si>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</si>
  <si>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</si>
  <si>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</si>
  <si>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</si>
  <si>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</si>
  <si>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</si>
  <si>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</si>
  <si>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</si>
  <si>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</si>
  <si>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</si>
  <si>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</si>
  <si>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</si>
  <si>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</si>
  <si>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</si>
  <si>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</si>
  <si>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</si>
  <si>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</si>
  <si>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</si>
  <si>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</si>
  <si>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</si>
  <si>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</si>
  <si>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</si>
  <si>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</si>
  <si>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</si>
  <si>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</si>
  <si>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</si>
  <si>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</si>
  <si>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</si>
  <si>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</si>
  <si>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</si>
  <si>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</si>
  <si>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</si>
  <si>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</si>
  <si>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</si>
  <si>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</si>
  <si>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</si>
  <si>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</si>
  <si>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</si>
  <si>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</si>
  <si>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</si>
  <si>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</si>
  <si>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</si>
  <si>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</si>
  <si>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</si>
  <si>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</si>
  <si>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</si>
  <si>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</si>
  <si>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</si>
  <si>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</si>
  <si>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</si>
  <si>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</si>
  <si>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</si>
  <si>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</si>
  <si>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</si>
  <si>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</si>
  <si>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</si>
  <si>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</si>
  <si>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</si>
  <si>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</si>
  <si>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</si>
  <si>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</si>
  <si>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</si>
  <si>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</si>
  <si>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</si>
  <si>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</si>
  <si>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</si>
  <si>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</si>
  <si>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</si>
  <si>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</si>
  <si>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</si>
  <si>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</si>
  <si>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</si>
  <si>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</si>
  <si>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</si>
  <si>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</si>
  <si>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</si>
  <si>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</si>
  <si>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</si>
  <si>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</si>
  <si>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</si>
  <si>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</si>
  <si>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</si>
  <si>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</si>
  <si>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</si>
  <si>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</si>
  <si>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</si>
  <si>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</si>
  <si>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</si>
  <si>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</si>
  <si>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</si>
  <si>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</si>
  <si>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</si>
  <si>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</si>
  <si>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</si>
  <si>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</si>
  <si>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</si>
  <si>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</si>
  <si>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</si>
  <si>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</si>
  <si>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</si>
  <si>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</si>
  <si>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</si>
  <si>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</si>
  <si>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</si>
  <si>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</si>
  <si>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</si>
  <si>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</si>
  <si>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</si>
  <si>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</si>
  <si>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</si>
  <si>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</si>
  <si>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</si>
  <si>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</si>
  <si>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</si>
  <si>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</si>
  <si>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</si>
  <si>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</si>
  <si>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</si>
  <si>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</si>
  <si>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</si>
  <si>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</si>
  <si>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</si>
  <si>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</si>
  <si>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</si>
  <si>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</si>
  <si>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</si>
  <si>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</si>
  <si>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</si>
  <si>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</si>
  <si>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</si>
  <si>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</si>
  <si>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</si>
  <si>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</si>
  <si>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</si>
  <si>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</si>
  <si>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</si>
  <si>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</si>
  <si>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</si>
  <si>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</si>
  <si>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</si>
  <si>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</si>
  <si>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</si>
  <si>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</si>
  <si>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</si>
  <si>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</si>
  <si>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</si>
  <si>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</si>
  <si>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</si>
  <si>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</si>
  <si>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</si>
  <si>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</si>
  <si>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</si>
  <si>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</si>
  <si>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</si>
  <si>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</si>
  <si>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</si>
  <si>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</si>
  <si>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</si>
  <si>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</si>
  <si>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</si>
  <si>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</si>
  <si>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</si>
  <si>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</si>
  <si>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</si>
  <si>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</si>
  <si>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</si>
  <si>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</si>
  <si>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</si>
  <si>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</si>
  <si>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</si>
  <si>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</si>
  <si>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</si>
  <si>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</si>
  <si>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</si>
  <si>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</si>
  <si>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</si>
  <si>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</si>
  <si>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</si>
  <si>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</si>
  <si>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</si>
  <si>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</si>
  <si>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</si>
  <si>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</si>
  <si>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</si>
  <si>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</si>
  <si>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</si>
  <si>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</si>
  <si>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</si>
  <si>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</si>
  <si>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</si>
  <si>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</si>
  <si>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</si>
  <si>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</si>
  <si>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</si>
  <si>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</si>
  <si>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</si>
  <si>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</si>
  <si>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</si>
  <si>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</si>
  <si>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</si>
  <si>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</si>
  <si>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</si>
  <si>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</si>
  <si>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</si>
  <si>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</si>
  <si>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</si>
  <si>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</si>
  <si>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</si>
  <si>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</si>
  <si>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</si>
  <si>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</si>
  <si>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</si>
  <si>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</si>
  <si>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</si>
  <si>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</si>
  <si>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</si>
  <si>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</si>
  <si>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</si>
  <si>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</si>
  <si>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</si>
  <si>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</si>
  <si>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</si>
  <si>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</si>
  <si>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</si>
  <si>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</si>
  <si>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</si>
  <si>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</si>
  <si>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</si>
  <si>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</si>
  <si>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</si>
  <si>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</si>
  <si>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</si>
  <si>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</si>
  <si>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</si>
  <si>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</si>
  <si>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</si>
  <si>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</si>
  <si>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</si>
  <si>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</si>
  <si>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</si>
  <si>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</si>
  <si>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</si>
  <si>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</si>
  <si>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</si>
  <si>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</si>
  <si>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</si>
  <si>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</si>
  <si>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</si>
  <si>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</si>
  <si>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</si>
  <si>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</si>
  <si>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</si>
  <si>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</si>
  <si>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</si>
  <si>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</si>
  <si>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</si>
  <si>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</si>
  <si>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</si>
  <si>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</si>
  <si>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</si>
  <si>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</si>
  <si>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</si>
  <si>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</si>
  <si>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</si>
  <si>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</si>
  <si>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</si>
  <si>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</si>
  <si>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</si>
  <si>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</si>
  <si>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</si>
  <si>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</si>
  <si>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</si>
  <si>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</si>
  <si>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</si>
  <si>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</si>
  <si>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</si>
  <si>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</si>
  <si>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</si>
  <si>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</si>
  <si>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</si>
  <si>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</si>
  <si>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</si>
  <si>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</si>
  <si>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</si>
  <si>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</si>
  <si>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</si>
  <si>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</si>
  <si>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</si>
  <si>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</si>
  <si>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</si>
  <si>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</si>
  <si>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</si>
  <si>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</si>
  <si>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</si>
  <si>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</si>
  <si>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</si>
  <si>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</si>
  <si>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</si>
  <si>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</si>
  <si>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</si>
  <si>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</si>
  <si>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</si>
  <si>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</si>
  <si>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</si>
  <si>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</si>
  <si>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</si>
  <si>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</si>
  <si>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</si>
  <si>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</si>
  <si>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</si>
  <si>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</si>
  <si>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</si>
  <si>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</si>
  <si>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</si>
  <si>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</si>
  <si>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</si>
  <si>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</si>
  <si>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</si>
  <si>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</si>
  <si>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</si>
  <si>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</si>
  <si>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</si>
  <si>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</si>
  <si>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</si>
  <si>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</si>
  <si>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</si>
  <si>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</si>
  <si>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</si>
  <si>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</si>
  <si>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</si>
  <si>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</si>
  <si>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</si>
  <si>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</si>
  <si>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</si>
  <si>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</si>
  <si>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</si>
  <si>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</si>
  <si>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</si>
  <si>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</si>
  <si>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</si>
  <si>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</si>
  <si>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</si>
  <si>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</si>
  <si>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</si>
  <si>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</si>
  <si>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</si>
  <si>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</si>
  <si>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</si>
  <si>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</si>
  <si>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</si>
  <si>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</si>
  <si>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</si>
  <si>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</si>
  <si>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</si>
  <si>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</si>
  <si>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</si>
  <si>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</si>
  <si>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</si>
  <si>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</si>
  <si>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</si>
  <si>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</si>
  <si>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</si>
  <si>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</si>
  <si>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</si>
  <si>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</si>
  <si>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</si>
  <si>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</si>
  <si>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</si>
  <si>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</si>
  <si>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</si>
  <si>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</si>
  <si>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</si>
  <si>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</si>
  <si>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</si>
  <si>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</si>
  <si>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</si>
  <si>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</si>
  <si>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</si>
  <si>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</si>
  <si>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</si>
  <si>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</si>
  <si>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</si>
  <si>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</si>
  <si>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</si>
  <si>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</si>
  <si>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</si>
  <si>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</si>
  <si>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</si>
  <si>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</si>
  <si>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</si>
  <si>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</si>
  <si>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</si>
  <si>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</si>
  <si>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</si>
  <si>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</si>
  <si>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</si>
  <si>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</si>
  <si>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</si>
  <si>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</si>
  <si>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</si>
  <si>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</si>
  <si>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</si>
  <si>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</si>
  <si>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</si>
  <si>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</si>
  <si>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</si>
  <si>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</si>
  <si>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</si>
  <si>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</si>
  <si>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</si>
  <si>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</si>
  <si>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</si>
  <si>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</si>
  <si>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</si>
  <si>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</si>
  <si>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</si>
  <si>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</si>
  <si>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</si>
  <si>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</si>
  <si>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</si>
  <si>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</si>
  <si>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</si>
  <si>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</si>
  <si>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</si>
  <si>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</si>
  <si>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</si>
  <si>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</si>
  <si>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</si>
  <si>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</si>
  <si>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</si>
  <si>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</si>
  <si>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</si>
  <si>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</si>
  <si>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</si>
  <si>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</si>
  <si>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</si>
  <si>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</si>
  <si>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</si>
  <si>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</si>
  <si>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</si>
  <si>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</si>
  <si>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</si>
  <si>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</si>
  <si>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</si>
  <si>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</si>
  <si>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</si>
  <si>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</si>
  <si>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</si>
  <si>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</si>
  <si>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</si>
  <si>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</si>
  <si>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</si>
  <si>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</si>
  <si>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</si>
  <si>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</si>
  <si>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</si>
  <si>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</si>
  <si>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</si>
  <si>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</si>
  <si>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</si>
  <si>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</si>
  <si>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</si>
  <si>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</si>
  <si>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</si>
  <si>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</si>
  <si>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</si>
  <si>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</si>
  <si>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</si>
  <si>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</si>
  <si>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</si>
  <si>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</si>
  <si>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</si>
  <si>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</si>
  <si>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</si>
  <si>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</si>
  <si>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</si>
  <si>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</si>
  <si>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</si>
  <si>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</si>
  <si>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</si>
  <si>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</si>
  <si>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</si>
  <si>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</si>
  <si>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</si>
  <si>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</si>
  <si>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</si>
  <si>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</si>
  <si>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</si>
  <si>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</si>
  <si>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</si>
  <si>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</si>
  <si>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</si>
  <si>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</si>
  <si>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</si>
  <si>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</si>
  <si>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</si>
  <si>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</si>
  <si>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</si>
  <si>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</si>
  <si>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</si>
  <si>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</si>
  <si>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</si>
  <si>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</si>
  <si>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</si>
  <si>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</si>
  <si>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</si>
  <si>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</si>
  <si>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</si>
  <si>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</si>
  <si>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</si>
  <si>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</si>
  <si>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</si>
  <si>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</si>
  <si>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</si>
  <si>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</si>
  <si>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</si>
  <si>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</si>
  <si>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</si>
  <si>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</si>
  <si>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</si>
  <si>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</si>
  <si>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</si>
  <si>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</si>
  <si>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</si>
  <si>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</si>
  <si>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</si>
  <si>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</si>
  <si>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</si>
  <si>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</si>
  <si>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</si>
  <si>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</si>
  <si>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</si>
  <si>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</si>
  <si>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</si>
  <si>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</si>
  <si>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</si>
  <si>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</si>
  <si>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</si>
  <si>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</si>
  <si>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</si>
  <si>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</si>
  <si>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</si>
  <si>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</si>
  <si>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</si>
  <si>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</si>
  <si>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</si>
  <si>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</si>
  <si>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</si>
  <si>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</si>
  <si>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</si>
  <si>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</si>
  <si>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</si>
  <si>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</si>
  <si>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</si>
  <si>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</si>
  <si>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</si>
  <si>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</si>
  <si>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</si>
  <si>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</si>
  <si>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</si>
  <si>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</si>
  <si>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</si>
  <si>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</si>
  <si>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</si>
  <si>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</si>
  <si>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</si>
  <si>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</si>
  <si>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</si>
  <si>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</si>
  <si>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</si>
  <si>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</si>
  <si>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</si>
  <si>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</si>
  <si>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</si>
  <si>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</si>
  <si>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</si>
  <si>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</si>
  <si>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</si>
  <si>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</si>
  <si>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</si>
  <si>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</si>
  <si>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</si>
  <si>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</si>
  <si>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</si>
  <si>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</si>
  <si>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</si>
  <si>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</si>
  <si>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</si>
  <si>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</si>
  <si>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</si>
  <si>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</si>
  <si>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</si>
  <si>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</si>
  <si>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</si>
  <si>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</si>
  <si>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</si>
  <si>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</si>
  <si>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</si>
  <si>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</si>
  <si>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</si>
  <si>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</si>
  <si>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</si>
  <si>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</si>
  <si>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</si>
  <si>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</si>
  <si>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</si>
  <si>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</si>
  <si>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</si>
  <si>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</si>
  <si>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</si>
  <si>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</si>
  <si>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</si>
  <si>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</si>
  <si>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</si>
  <si>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</si>
  <si>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</si>
  <si>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</si>
  <si>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</si>
  <si>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</si>
  <si>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</si>
  <si>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</si>
  <si>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</si>
  <si>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</si>
  <si>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</si>
  <si>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</si>
  <si>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</si>
  <si>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</si>
  <si>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</si>
  <si>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</si>
  <si>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</si>
  <si>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</si>
  <si>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</si>
  <si>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</si>
  <si>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</si>
  <si>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</si>
  <si>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</si>
  <si>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</si>
  <si>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</si>
  <si>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</si>
  <si>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</si>
  <si>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</si>
  <si>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</si>
  <si>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50 mins </t>
  </si>
  <si>
    <t>PCM-20251006-00001406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</si>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</sst>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273.69918252314528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45936.647608449071</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45936.647608449071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45936.647608449071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45936.647608449071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45936.647608449071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45936.647608449071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45936.647608449071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45936.647608449071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45936.647608449071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45936.647608449071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45936.647608449071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45936.647608449071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45936.647608449071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45936.647608449071</v>
      </c>
      <c r="H16" s="68"/>
      <c r="I16" s="73" t="str">
        <f>IFERROR(VLOOKUP(D16,DB!A:F,6,0),"")</f>
        <v/>
      </c>
      <c r="J16" s="73" t="str">
        <f>IFERROR(VLOOKUP(D16,DB!A:G,7,0),"")</f>
        <v/>
      </c>
      <c r="K16" s="69"/>
      <c r="L16" s="70" t="str">
        <f>IFERROR(VLOOKUP(D16,DB!A:I,9,0),"")</f>
        <v/>
      </c>
    </row>
    <row r="17" spans="1:12" ht="15" customHeight="1">
      <c r="A17" s="160"/>
      <c r="B17" s="161" t="str">
        <f>IFERROR(VLOOKUP(D17,DB!A:K,11,0),"")</f>
        <v/>
      </c>
      <c r="C17" s="161"/>
      <c r="D17" s="161"/>
      <c r="E17" s="162"/>
      <c r="F17" s="163"/>
      <c r="G17" s="164">
        <f ca="1">IFERROR(NOW()-F17,"")</f>
        <v>45936.647608449071</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45936.647608449071</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45936.647608449071</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45936.647608449071</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45936.647608449071</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45936.647608449071</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45936.647608449071</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45936.647608449071</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45936.647608449071</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45936.647608449071</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45936.647608449071</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45936.647608449071</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45936.647608449071</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45936.647608449071</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45936.647608449071</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45936.647608449071</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45936.647608449071</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45936.647608449071</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45936.647608449071</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45936.647608449071</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45936.647608449071</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45936.647608449071</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45936.647608449071</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45936.647608449071</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45936.647608449071</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45936.647608449071</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45936.647608449071</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45936.647608449071</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45936.647608449071</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45936.647608449071</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45936.647608449071</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45936.647608449071</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45936.647608449071</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45936.647608449071</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45936.647608449071</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45936.647608449071</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45936.647608449071</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45936.647608449071</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45936.647608449071</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45936.647608449071</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45936.647608449071</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45936.647608449071</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45936.647608449071</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45936.647608449071</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45936.647608449071</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45936.647608449071</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45936.647608449071</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45936.647608449071</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45936.647608449071</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45936.647608449071</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45936.647608449071</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45936.647608449071</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45936.647608449071</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45936.647608449071</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45936.647608449071</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45936.647608449071</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45936.647608449071</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45936.647608449071</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45936.647608449071</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45936.647608449071</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45936.647608449071</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45936.647608449071</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45936.647608449071</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45936.647608449071</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45936.647608449071</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45936.647608449071</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45936.647608449071</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45936.647608449071</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45936.647608449071</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45936.647608449071</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45936.647608449071</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45936.647608449071</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45936.647608449071</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45936.647608449071</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45936.647608449071</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45936.647608449071</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45936.647608449071</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45936.647608449071</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45936.647608449071</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45936.647608449071</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45936.647608449071</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45936.647608449071</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45936.647608449071</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45936.647608449071</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45936.647608449071</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45936.647608449071</v>
      </c>
      <c r="H102" s="163"/>
      <c r="I102" s="161" t="str">
        <f>IFERROR(VLOOKUP(D102,DB!A:F,6,0),"")</f>
        <v/>
      </c>
      <c r="J102" s="73" t="str">
        <f>IFERROR(VLOOKUP(D102,DB!A:G,7,0),"")</f>
        <v/>
      </c>
      <c r="K102" s="165"/>
      <c r="L102" s="166" t="str">
        <f>IFERROR(VLOOKUP(D102,DB!A:I,9,0),"")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129.92052511574002</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111.64777048610995</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7.274733795929933E-2</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45936.647608449071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45936.647608449071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45936.647608449071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45936.647608449071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45936.647608449071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45936.647608449071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45936.647608449071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45936.647608449071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45936.647608449071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45936.647608449071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45936.647608449071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45936.647608449071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45936.647608449071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45936.647608449071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45936.647608449071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45936.647608449071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45936.647608449071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45936.647608449071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45936.647608449071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45936.647608449071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45936.647608449071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45936.647608449071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45936.647608449071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45936.647608449071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45936.647608449071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45936.647608449071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45936.647608449071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45936.647608449071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45936.647608449071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45936.647608449071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45936.647608449071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45936.647608449071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45936.647608449071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45936.647608449071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45936.647608449071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45936.647608449071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45936.647608449071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45936.647608449071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45936.647608449071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45936.647608449071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45936.647608449071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45936.647608449071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45936.647608449071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45936.647608449071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45936.647608449071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45936.647608449071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45936.647608449071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45936.647608449071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45936.647608449071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45936.647608449071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45936.647608449071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45936.647608449071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45936.647608449071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45936.647608449071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45936.647608449071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45936.647608449071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45936.647608449071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45936.647608449071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45936.647608449071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45936.647608449071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45936.647608449071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45936.647608449071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45936.647608449071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45936.647608449071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45936.647608449071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45936.647608449071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45936.647608449071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45936.647608449071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45936.647608449071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45936.647608449071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45936.647608449071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45936.647608449071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45936.647608449071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45936.647608449071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45936.647608449071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45936.647608449071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45936.647608449071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45936.647608449071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45936.647608449071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45936.647608449071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45936.647608449071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45936.647608449071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45936.647608449071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45936.647608449071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45936.647608449071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45936.647608449071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45936.647608449071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45936.647608449071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45936.647608449071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45936.647608449071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45936.647608449071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45936.647608449071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45936.647608449071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45936.647608449071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45936.647608449071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45936.647608449071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45936.647608449071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45936.647608449071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45936.647608449071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45936.647608449071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45936.647608449071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45936.647608449071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45936.647608449071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45936.647608449071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45936.647608449071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45936.647608449071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45936.647608449071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45936.647608449071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45936.647608449071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45936.647608449071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45936.647608449071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45936.647608449071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45936.647608449071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45936.647608449071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45936.647608449071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45936.647608449071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45936.647608449071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45936.647608449071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45936.647608449071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45936.647608449071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45936.647608449071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45936.647608449071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45936.647608449071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45936.647608449071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45936.647608449071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45936.647608449071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45936.647608449071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45936.647608449071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45936.647608449071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45936.647608449071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45936.647608449071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45936.647608449071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45936.647608449071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45936.647608449071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45936.647608449071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45936.647608449071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45936.647608449071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45936.647608449071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45936.647608449071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45936.647608449071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45936.647608449071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45936.647608449071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45936.647608449071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45936.647608449071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45936.647608449071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45936.647608449071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45936.647608449071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45936.647608449071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45936.647608449071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45936.647608449071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45936.647608449071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45936.647608449071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45936.647608449071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45936.647608449071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45936.647608449071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45936.647608449071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45936.647608449071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45936.647608449071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45936.647608449071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45936.647608449071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45936.647608449071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45936.647608449071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45936.647608449071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45936.647608449071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45936.647608449071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45936.647608449071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45936.647608449071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45936.647608449071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45936.647608449071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45936.647608449071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45936.647608449071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45936.647608449071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45936.647608449071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45936.647608449071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45936.647608449071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45936.647608449071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45936.647608449071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45936.647608449071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45936.647608449071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45936.647608449071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45936.647608449071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45936.647608449071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45936.647608449071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45936.647608449071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45936.647608449071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45936.647608449071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45936.647608449071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45936.647608449071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45936.647608449071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45936.647608449071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45936.647608449071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45936.647608449071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45936.647608449071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45936.647608449071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45936.647608449071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45936.647608449071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45936.647608449071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45936.647608449071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45936.647608449071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45936.647608449071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45936.647608449071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45936.647608449071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45936.647608449071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45936.647608449071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45936.647608449071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45936.647608449071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45936.647608449071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45936.647608449071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45936.647608449071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45936.647608449071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45936.647608449071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45936.647608449071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45936.647608449071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45936.647608449071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45936.647608449071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45936.647608449071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45936.647608449071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45936.647608449071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45936.647608449071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45936.647608449071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45936.647608449071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45936.647608449071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45936.647608449071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45936.647608449071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45936.647608449071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45936.647608449071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45936.647608449071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45936.647608449071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45936.647608449071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45936.647608449071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45936.647608449071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45936.647608449071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45936.647608449071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45936.647608449071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45936.647608449071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45936.647608449071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45936.647608449071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45936.647608449071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45936.647608449071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45936.647608449071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45936.647608449071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45936.647608449071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45936.647608449071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45936.647608449071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45936.647608449071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45936.647608449071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45936.647608449071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45936.647608449071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45936.647608449071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45936.647608449071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45936.647608449071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45936.647608449071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45936.647608449071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45936.647608449071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45936.647608449071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45936.647608449071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45936.647608449071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45936.647608449071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45936.647608449071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45936.647608449071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45936.647608449071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45936.647608449071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45936.647608449071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45936.647608449071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45936.647608449071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45936.647608449071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45936.647608449071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45936.647608449071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45936.647608449071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45936.647608449071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45936.647608449071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45936.647608449071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45936.647608449071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45936.647608449071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45936.647608449071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45936.647608449071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45936.647608449071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45936.647608449071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45936.647608449071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45936.647608449071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45936.647608449071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45936.647608449071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45936.647608449071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45936.647608449071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45936.647608449071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45936.647608449071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45936.647608449071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45936.647608449071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45936.647608449071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45936.647608449071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45936.647608449071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45936.647608449071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45936.647608449071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45936.647608449071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45936.647608449071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45936.647608449071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45936.647608449071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45936.647608449071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45936.647608449071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45936.647608449071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45936.647608449071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45936.647608449071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45936.647608449071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45936.647608449071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45936.647608449071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45936.647608449071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45936.647608449071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45936.647608449071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45936.647608449071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45936.647608449071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45936.647608449071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45936.647608449071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45936.647608449071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45936.647608449071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45936.647608449071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45936.647608449071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45936.647608449071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45936.647608449071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45936.647608449071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45936.647608449071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45936.647608449071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45936.647608449071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45936.647608449071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45936.647608449071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45936.647608449071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45936.647608449071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45936.647608449071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45936.647608449071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45936.647608449071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45936.647608449071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45936.647608449071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45936.647608449071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45936.647608449071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45936.647608449071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45936.647608449071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45936.647608449071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45936.647608449071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45936.647608449071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45936.647608449071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45936.647608449071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45936.647608449071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45936.647608449071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45936.647608449071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45936.647608449071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45936.647608449071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45936.647608449071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45936.647608449071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45936.647608449071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45936.647608449071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45936.647608449071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45936.647608449071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45936.647608449071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45936.647608449071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45936.647608449071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45936.647608449071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45936.647608449071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45936.647608449071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45936.647608449071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45936.647608449071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45936.647608449071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45936.647608449071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45936.647608449071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45936.647608449071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45936.647608449071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45936.647608449071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45936.647608449071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45936.647608449071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45936.647608449071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45936.647608449071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45936.647608449071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45936.647608449071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45936.647608449071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45936.647608449071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45936.647608449071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45936.647608449071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45936.647608449071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45936.647608449071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45936.647608449071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45936.647608449071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45936.647608449071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45936.647608449071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45936.647608449071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45936.647608449071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45936.647608449071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45936.647608449071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45936.647608449071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45936.647608449071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45936.647608449071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45936.647608449071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45936.647608449071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45936.647608449071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45936.647608449071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45936.647608449071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45936.647608449071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45936.647608449071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45936.647608449071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45936.647608449071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45936.647608449071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45936.647608449071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45936.647608449071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45936.647608449071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45936.647608449071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45936.647608449071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45936.647608449071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45936.647608449071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45936.647608449071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45936.647608449071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45936.647608449071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45936.647608449071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45936.647608449071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45936.647608449071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45936.647608449071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45936.647608449071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45936.647608449071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45936.647608449071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45936.647608449071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45936.647608449071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45936.647608449071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45936.647608449071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45936.647608449071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45936.647608449071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45936.647608449071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45936.647608449071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45936.647608449071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45936.647608449071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45936.647608449071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45936.647608449071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45936.647608449071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45936.647608449071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45936.647608449071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45936.647608449071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45936.647608449071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45936.647608449071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45936.647608449071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45936.647608449071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45936.647608449071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45936.647608449071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45936.647608449071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45936.647608449071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45936.647608449071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45936.647608449071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45936.647608449071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45936.647608449071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45936.647608449071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45936.647608449071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45936.647608449071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45936.647608449071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45936.647608449071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45936.647608449071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45936.647608449071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45936.647608449071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45936.647608449071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45936.647608449071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45936.647608449071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45936.647608449071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45936.647608449071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45936.647608449071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45936.647608449071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45936.647608449071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45936.647608449071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45936.647608449071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45936.647608449071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45936.647608449071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45936.647608449071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45936.647608449071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45936.647608449071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45936.647608449071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45936.647608449071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45936.647608449071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45936.647608449071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45936.647608449071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45936.647608449071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45936.647608449071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45936.647608449071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45936.647608449071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45936.647608449071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45936.647608449071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45936.647608449071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45936.647608449071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45936.647608449071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45936.647608449071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45936.647608449071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45936.647608449071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45936.647608449071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45936.647608449071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45936.647608449071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45936.647608449071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45936.647608449071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45936.647608449071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45936.647608449071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45936.647608449071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45936.647608449071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45936.647608449071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45936.647608449071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45936.647608449071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45936.647608449071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45936.647608449071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45936.647608449071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45936.647608449071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45936.647608449071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45936.647608449071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45936.647608449071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45936.647608449071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45936.647608449071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45936.647608449071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45936.647608449071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45936.647608449071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45936.647608449071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45936.647608449071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45936.647608449071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45936.647608449071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45936.647608449071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45936.647608449071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45936.647608449071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45936.647608449071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45936.647608449071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45936.647608449071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45936.647608449071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45936.647608449071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45936.647608449071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45936.647608449071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45936.647608449071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45936.647608449071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45936.647608449071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45936.647608449071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45936.647608449071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45936.647608449071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45936.647608449071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45936.647608449071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45936.647608449071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45936.647608449071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45936.647608449071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45936.647608449071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45936.647608449071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45936.647608449071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45936.647608449071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45936.647608449071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45936.647608449071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45936.647608449071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45936.647608449071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45936.647608449071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45936.647608449071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45936.647608449071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45936.647608449071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45936.647608449071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45936.647608449071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45936.647608449071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45936.647608449071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45936.647608449071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45936.647608449071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45936.647608449071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45936.647608449071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45936.647608449071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45936.647608449071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45936.647608449071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45936.647608449071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45936.647608449071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45936.647608449071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45936.647608449071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45936.647608449071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45936.647608449071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45936.647608449071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45936.647608449071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45936.647608449071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45936.647608449071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45936.647608449071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45936.647608449071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45936.647608449071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45936.647608449071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45936.647608449071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45936.647608449071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45936.647608449071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45936.647608449071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45936.647608449071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45936.647608449071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45936.647608449071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45936.647608449071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45936.647608449071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45936.647608449071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45936.647608449071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45936.647608449071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45936.647608449071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45936.647608449071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45936.647608449071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45936.647608449071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45936.647608449071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45936.647608449071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45936.647608449071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45936.647608449071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45936.647608449071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45936.647608449071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45936.647608449071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45936.647608449071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45936.647608449071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45936.647608449071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45936.647608449071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45936.647608449071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45936.647608449071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45936.647608449071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45936.647608449071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45936.647608449071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45936.647608449071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45936.647608449071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45936.647608449071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45936.647608449071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45936.647608449071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45936.647608449071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45936.647608449071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45936.647608449071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45936.647608449071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45936.647608449071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45936.647608449071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45936.647608449071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45936.647608449071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45936.647608449071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45936.647608449071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45936.647608449071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45936.647608449071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45936.647608449071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45936.647608449071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45936.647608449071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45936.647608449071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45936.647608449071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45936.647608449071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45936.647608449071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45936.647608449071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45936.647608449071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45936.647608449071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45936.647608449071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45936.647608449071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45936.647608449071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45936.647608449071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45936.647608449071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45936.647608449071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45936.647608449071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45936.647608449071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45936.647608449071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45936.647608449071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45936.647608449071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45936.647608449071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45936.647608449071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45936.647608449071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45936.647608449071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45936.647608449071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45936.647608449071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45936.647608449071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45936.647608449071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45936.647608449071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45936.647608449071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45936.647608449071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45936.647608449071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45936.647608449071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45936.647608449071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45936.647608449071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45936.647608449071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45936.647608449071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45936.647608449071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45936.647608449071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45936.647608449071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45936.647608449071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45936.647608449071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45936.647608449071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45936.647608449071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45936.647608449071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45936.647608449071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45936.647608449071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45936.647608449071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45936.647608449071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45936.647608449071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45936.647608449071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45936.647608449071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45936.647608449071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45936.647608449071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45936.647608449071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45936.647608449071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45936.647608449071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45936.647608449071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45936.647608449071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45936.647608449071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45936.647608449071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45936.647608449071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45936.647608449071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45936.647608449071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45936.647608449071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45936.647608449071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45936.647608449071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45936.647608449071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45936.647608449071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45936.647608449071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45936.647608449071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45936.647608449071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45936.647608449071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45936.647608449071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45936.647608449071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45936.647608449071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45936.647608449071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45936.647608449071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45936.647608449071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45936.647608449071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45936.647608449071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45936.647608449071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45936.647608449071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45936.647608449071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45936.647608449071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45936.647608449071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45936.647608449071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45936.647608449071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45936.647608449071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45936.647608449071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45936.647608449071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45936.647608449071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45936.647608449071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45936.647608449071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45936.647608449071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45936.647608449071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45936.647608449071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45936.647608449071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45936.647608449071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45936.647608449071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45936.647608449071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45936.647608449071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45936.647608449071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45936.647608449071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45936.647608449071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45936.647608449071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45936.647608449071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45936.647608449071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45936.647608449071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45936.647608449071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45936.647608449071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45936.647608449071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45936.647608449071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45936.647608449071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45936.647608449071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45936.647608449071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45936.647608449071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45936.647608449071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45936.647608449071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45936.647608449071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45936.647608449071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45936.647608449071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45936.647608449071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45936.647608449071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45936.647608449071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45936.647608449071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45936.647608449071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45936.647608449071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45936.647608449071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45936.647608449071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45936.647608449071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45936.647608449071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45936.647608449071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45936.647608449071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45936.647608449071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45936.647608449071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45936.647608449071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45936.647608449071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45936.647608449071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45936.647608449071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45936.647608449071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45936.647608449071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45936.647608449071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45936.647608449071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45936.647608449071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45936.647608449071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45936.647608449071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45936.647608449071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45936.647608449071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45936.647608449071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45936.647608449071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45936.647608449071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45936.647608449071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45936.647608449071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45936.647608449071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45936.647608449071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45936.647608449071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45936.647608449071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45936.647608449071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45936.647608449071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45936.647608449071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45936.647608449071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45936.647608449071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45936.647608449071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45936.647608449071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45936.647608449071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45936.647608449071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45936.647608449071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45936.647608449071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45936.647608449071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45936.647608449071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45936.647608449071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45936.647608449071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45936.647608449071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45936.647608449071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45936.647608449071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45936.647608449071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45936.647608449071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45936.647608449071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45936.647608449071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45936.647608449071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45936.647608449071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45936.647608449071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45936.647608449071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45936.647608449071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45936.647608449071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45936.647608449071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45936.647608449071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45936.647608449071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45936.647608449071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45936.647608449071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45936.647608449071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45936.647608449071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45936.647608449071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45936.647608449071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45936.647608449071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45936.647608449071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45936.647608449071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45936.647608449071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45936.647608449071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45936.647608449071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45936.647608449071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45936.647608449071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45936.647608449071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45936.647608449071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45936.647608449071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45936.647608449071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45936.647608449071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45936.647608449071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45936.647608449071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45936.647608449071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45936.647608449071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45936.647608449071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45936.647608449071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45936.647608449071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45936.647608449071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45936.647608449071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45936.647608449071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45936.647608449071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45936.647608449071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45936.647608449071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45936.647608449071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45936.647608449071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45936.647608449071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45936.647608449071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45936.647608449071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45936.647608449071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45936.647608449071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45936.647608449071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45936.647608449071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45936.647608449071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45936.647608449071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45936.647608449071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45936.647608449071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45936.647608449071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45936.647608449071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45936.647608449071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45936.647608449071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45936.647608449071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45936.647608449071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45936.647608449071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45936.647608449071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45936.647608449071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45936.647608449071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45936.647608449071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45936.647608449071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45936.647608449071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45936.647608449071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45936.647608449071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45936.647608449071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45936.647608449071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45936.647608449071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45936.647608449071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45936.647608449071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45936.647608449071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45936.647608449071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45936.647608449071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45936.647608449071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45936.647608449071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45936.647608449071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45936.647608449071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45936.647608449071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45936.647608449071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45936.647608449071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45936.647608449071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45936.647608449071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45936.647608449071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45936.647608449071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45936.647608449071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45936.647608449071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45936.647608449071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45936.647608449071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45936.647608449071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45936.647608449071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45936.647608449071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45936.647608449071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45936.647608449071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45936.647608449071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45936.647608449071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45936.647608449071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45936.647608449071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45936.647608449071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45936.647608449071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45936.647608449071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45936.647608449071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45936.647608449071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45936.647608449071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45936.647608449071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45936.647608449071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45936.647608449071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45936.647608449071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45936.647608449071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45936.647608449071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45936.647608449071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45936.647608449071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45936.647608449071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45936.647608449071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45936.647608449071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45936.647608449071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45936.647608449071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45936.647608449071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45936.647608449071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45936.647608449071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45936.647608449071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45936.647608449071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45936.647608449071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45936.647608449071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45936.647608449071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45936.647608449071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45936.647608449071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45936.647608449071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45936.647608449071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45936.647608449071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45936.647608449071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45936.647608449071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45936.647608449071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45936.647608449071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45936.647608449071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45936.647608449071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45936.647608449071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45936.647608449071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45936.647608449071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45936.647608449071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45936.647608449071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45936.647608449071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45936.647608449071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45936.647608449071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45936.647608449071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45936.647608449071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45936.647608449071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45936.647608449071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45936.647608449071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45936.647608449071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45936.647608449071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45936.647608449071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45936.647608449071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45936.647608449071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45936.647608449071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45936.647608449071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45936.647608449071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45936.647608449071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45936.647608449071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45936.647608449071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45936.647608449071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45936.647608449071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45936.647608449071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45936.647608449071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45936.647608449071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45936.647608449071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45936.647608449071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45936.647608449071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45936.647608449071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45936.647608449071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45936.647608449071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45936.647608449071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45936.647608449071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45936.647608449071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45936.647608449071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45936.647608449071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45936.647608449071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45936.647608449071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45936.647608449071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45936.647608449071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45936.647608449071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45936.647608449071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45936.647608449071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45936.647608449071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45936.647608449071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45936.647608449071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45936.647608449071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45936.647608449071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45936.647608449071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45936.647608449071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45936.647608449071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45936.647608449071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45936.647608449071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45936.647608449071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45936.647608449071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45936.647608449071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45936.647608449071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45936.647608449071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45936.647608449071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45936.647608449071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45936.647608449071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45936.647608449071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45936.647608449071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45936.647608449071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45936.647608449071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45936.647608449071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45936.647608449071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45936.647608449071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45936.647608449071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45936.647608449071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45936.647608449071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45936.647608449071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45936.647608449071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45936.647608449071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45936.647608449071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45936.647608449071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45936.647608449071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45936.647608449071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45936.647608449071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45936.647608449071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45936.647608449071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45936.647608449071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45936.647608449071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45936.647608449071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45936.647608449071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45936.647608449071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45936.647608449071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45936.647608449071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45936.647608449071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45936.647608449071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45936.647608449071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45936.647608449071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45936.647608449071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45936.647608449071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45936.647608449071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45936.647608449071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45936.647608449071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45936.647608449071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45936.647608449071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45936.647608449071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45936.647608449071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45936.647608449071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45936.647608449071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45936.647608449071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45936.647608449071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45936.647608449071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45936.647608449071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45936.647608449071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45936.647608449071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45936.647608449071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45936.647608449071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45936.647608449071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45936.647608449071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45936.647608449071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45936.647608449071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45936.647608449071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45936.647608449071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45936.647608449071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45936.647608449071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45936.647608449071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45936.647608449071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45936.647608449071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45936.647608449071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45936.647608449071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45936.647608449071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45936.647608449071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45936.647608449071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45936.647608449071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45936.647608449071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45936.647608449071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45936.647608449071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45936.647608449071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45936.647608449071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45936.647608449071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45936.647608449071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45936.647608449071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45936.647608449071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45936.647608449071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45936.647608449071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45936.647608449071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45936.647608449071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45936.647608449071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45936.647608449071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45936.647608449071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45936.647608449071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45936.647608449071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45936.647608449071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45936.647608449071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45936.647608449071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45936.647608449071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45936.647608449071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45936.647608449071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45936.647608449071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45936.647608449071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45936.647608449071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45936.647608449071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45936.647608449071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45936.647608449071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45936.647608449071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45936.647608449071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45936.647608449071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45936.647608449071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45936.647608449071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45936.647608449071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45936.647608449071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45936.647608449071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45936.647608449071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45936.647608449071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45936.647608449071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45936.647608449071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45936.647608449071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45936.647608449071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45936.647608449071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45936.647608449071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45936.647608449071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45936.647608449071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45936.647608449071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45936.647608449071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45936.647608449071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45936.647608449071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45936.647608449071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45936.647608449071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45936.647608449071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45936.647608449071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45936.647608449071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45936.647608449071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45936.647608449071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45936.647608449071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45936.647608449071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45936.647608449071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45936.647608449071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45936.647608449071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45936.647608449071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45936.647608449071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45936.647608449071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45936.647608449071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45936.647608449071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45936.647608449071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45936.647608449071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45936.647608449071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45936.647608449071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45936.647608449071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45936.647608449071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45936.647608449071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45936.647608449071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45936.647608449071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45936.647608449071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45936.647608449071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45936.647608449071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45936.647608449071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45936.647608449071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45936.647608449071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45936.647608449071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45936.647608449071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45936.647608449071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45936.647608449071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45936.647608449071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45936.647608449071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45936.647608449071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45936.647608449071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45936.647608449071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45936.647608449071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45936.647608449071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45936.647608449071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45936.647608449071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45936.647608449071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45936.647608449071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45936.647608449071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45936.647608449071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45936.647608449071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45936.647608449071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45936.647608449071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45936.647608449071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45936.647608449071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45936.647608449071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45936.647608449071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45936.647608449071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45936.647608449071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45936.647608449071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45936.647608449071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45936.647608449071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45936.647608449071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45936.647608449071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45936.647608449071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45936.647608449071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45936.647608449071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45936.647608449071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45936.647608449071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45936.647608449071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45936.647608449071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45936.647608449071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45936.647608449071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45936.647608449071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45936.647608449071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45936.647608449071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45936.647608449071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45936.647608449071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45936.647608449071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45936.647608449071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45936.647608449071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45936.647608449071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45936.647608449071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45936.647608449071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45936.647608449071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45936.647608449071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45936.647608449071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45936.647608449071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45936.647608449071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45936.647608449071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45936.647608449071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45936.647608449071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45936.647608449071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45936.647608449071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45936.647608449071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45936.647608449071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45936.647608449071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45936.647608449071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45936.647608449071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45936.647608449071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45936.647608449071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45936.647608449071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45936.647608449071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45936.647608449071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45936.647608449071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45936.647608449071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45936.647608449071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45936.647608449071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45936.647608449071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45936.647608449071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45936.647608449071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45936.647608449071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45936.647608449071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45936.647608449071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45936.647608449071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45936.647608449071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45936.647608449071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45936.647608449071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45936.647608449071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45936.647608449071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45936.647608449071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45936.647608449071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45936.647608449071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45936.647608449071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45936.647608449071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45936.647608449071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45936.647608449071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45936.647608449071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45936.647608449071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45936.647608449071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45936.647608449071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45936.647608449071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45936.647608449071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45936.647608449071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45936.647608449071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45936.647608449071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45936.647608449071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45936.647608449071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45936.647608449071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45936.647608449071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45936.647608449071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45936.647608449071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45936.647608449071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45936.647608449071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45936.647608449071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45936.647608449071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45936.647608449071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45936.647608449071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45936.647608449071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45936.647608449071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45936.647608449071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45936.647608449071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45936.647608449071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45936.647608449071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45936.647608449071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45936.647608449071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45936.647608449071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45936.647608449071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45936.647608449071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45936.647608449071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45936.647608449071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45936.647608449071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45936.647608449071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45936.647608449071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45936.647608449071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45936.647608449071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45936.647608449071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45936.647608449071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45936.647608449071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45936.647608449071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45936.647608449071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45936.647608449071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45936.647608449071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45936.647608449071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45936.647608449071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45936.647608449071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45936.647608449071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45936.647608449071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45936.647608449071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45936.647608449071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45936.647608449071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45936.647608449071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45936.647608449071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45936.647608449071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45936.647608449071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45936.647608449071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45936.647608449071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45936.647608449071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45936.647608449071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45936.647608449071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45936.647608449071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45936.647608449071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45936.647608449071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45936.647608449071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45936.647608449071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45936.647608449071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45936.647608449071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45936.647608449071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45936.647608449071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45936.647608449071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45936.647608449071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45936.647608449071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45936.647608449071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45936.647608449071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45936.647608449071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45936.647608449071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45936.647608449071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45936.647608449071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45936.647608449071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45936.647608449071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45936.647608449071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45936.647608449071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45936.647608449071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45936.647608449071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45936.647608449071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45936.647608449071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45936.647608449071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45936.647608449071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45936.647608449071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45936.647608449071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45936.647608449071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45936.647608449071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45936.647608449071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45936.647608449071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45936.647608449071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45936.647608449071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45936.647608449071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45936.647608449071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45936.647608449071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45936.647608449071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45936.647608449071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45936.647608449071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45936.647608449071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45936.647608449071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45936.647608449071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45936.647608449071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45936.647608449071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45936.647608449071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45936.647608449071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45936.647608449071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45936.647608449071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45936.647608449071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45936.647608449071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45936.647608449071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45936.647608449071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45936.647608449071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45936.647608449071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45936.647608449071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45936.647608449071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45936.647608449071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45936.647608449071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45936.647608449071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45936.647608449071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45936.647608449071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45936.647608449071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45936.647608449071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45936.647608449071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45936.647608449071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45936.647608449071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45936.647608449071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45936.647608449071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45936.647608449071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45936.647608449071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45936.647608449071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45936.647608449071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45936.647608449071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45936.647608449071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45936.647608449071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45936.647608449071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45936.647608449071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45936.647608449071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45936.647608449071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45936.647608449071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45936.647608449071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45936.647608449071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45936.647608449071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45936.647608449071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45936.647608449071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45936.647608449071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45936.647608449071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45936.647608449071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45936.647608449071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45936.647608449071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45936.647608449071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45936.647608449071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45936.647608449071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45936.647608449071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45936.647608449071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45936.647608449071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45936.647608449071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45936.647608449071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45936.647608449071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45936.647608449071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45936.647608449071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45936.647608449071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45936.647608449071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45936.647608449071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45936.647608449071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45936.647608449071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45936.647608449071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45936.647608449071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45936.647608449071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45936.647608449071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45936.647608449071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45936.647608449071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45936.647608449071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45936.647608449071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45936.647608449071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45936.647608449071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45936.647608449071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45936.647608449071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45936.647608449071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45936.647608449071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45936.647608449071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45936.647608449071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45936.647608449071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45936.647608449071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45936.647608449071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45936.647608449071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45936.647608449071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45936.647608449071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45936.647608449071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45936.647608449071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45936.647608449071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45936.647608449071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45936.647608449071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45936.647608449071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45936.647608449071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45936.647608449071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45936.647608449071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45936.647608449071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45936.647608449071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45936.647608449071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45936.647608449071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45936.647608449071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45936.647608449071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45936.647608449071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45936.647608449071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45936.647608449071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45936.647608449071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45936.647608449071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45936.647608449071</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233.16689085647522</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1.4906640046247048</v>
      </c>
      <c r="H3" s="113">
        <v>45935.07104166667</v>
      </c>
      <c r="I3" s="110" t="str">
        <f>IFERROR(VLOOKUP(D3,DB!A:F,6,0),"")</f>
        <v>Generator-SG</v>
      </c>
      <c r="J3" s="110" t="str">
        <f>IFERROR(VLOOKUP(D3,DB!A:G,7,0),"")</f>
        <v>Good</v>
      </c>
      <c r="K3" s="115" t="s">
        <v>39055</v>
      </c>
      <c r="L3" s="107" t="str">
        <f>IFERROR(VLOOKUP(D3,DB!A:I,9,0),"")</f>
        <v>Latis</v>
      </c>
    </row>
    <row r="4" spans="1:16" ht="15" customHeight="1">
      <c r="A4" s="141"/>
      <c r="B4" s="142" t="str">
        <f>IFERROR(VLOOKUP(D4,DB!A:K,11,0),"")</f>
        <v/>
      </c>
      <c r="C4" s="143"/>
      <c r="D4" s="144"/>
      <c r="E4" s="145"/>
      <c r="F4" s="146"/>
      <c r="G4" s="147">
        <f ca="1">IFERROR(NOW()-F4,"")</f>
        <v>45936.647608449071</v>
      </c>
      <c r="H4" s="146"/>
      <c r="I4" s="142" t="str">
        <f>IFERROR(VLOOKUP(D4,DB!A:F,6,0),"")</f>
        <v/>
      </c>
      <c r="J4" s="142" t="str">
        <f>IFERROR(VLOOKUP(D4,DB!A:G,7,0),"")</f>
        <v/>
      </c>
      <c r="K4" s="149"/>
      <c r="L4" s="150" t="str">
        <f>IFERROR(VLOOKUP(D4,DB!A:I,9,0),"")</f>
        <v/>
      </c>
    </row>
    <row r="5" spans="1:16" ht="15" customHeight="1">
      <c r="A5" s="141"/>
      <c r="B5" s="142" t="str">
        <f>IFERROR(VLOOKUP(D5,DB!A:K,11,0),"")</f>
        <v/>
      </c>
      <c r="C5" s="143"/>
      <c r="D5" s="144"/>
      <c r="E5" s="145"/>
      <c r="F5" s="146"/>
      <c r="G5" s="147">
        <f ca="1">IFERROR(NOW()-F5,"")</f>
        <v>45936.647608449071</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45936.647608449071</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45936.647608449071</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45936.647608449071</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45936.647608449071</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45936.647608449071</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45936.647608449071</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45936.647608449071</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45936.647608449071</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45936.647608449071</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45936.647608449071</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45936.647608449071</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45936.647608449071</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45936.647608449071</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45936.647608449071</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45936.647608449071</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45936.647608449071</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45936.647608449071</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45936.647608449071</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45936.647608449071</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45936.647608449071</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45936.647608449071</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45936.647608449071</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45936.647608449071</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45936.647608449071</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45936.647608449071</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45936.647608449071</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45936.647608449071</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45936.647608449071</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45936.647608449071</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45936.647608449071</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45936.647608449071</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45936.647608449071</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45936.647608449071</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45936.647608449071</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45936.647608449071</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8">
        <f ca="1">IFERROR(NOW()-F41,"")</f>
        <v>45936.647608449071</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45936.647608449071</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45936.647608449071</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45936.647608449071</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45936.647608449071</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45936.647608449071</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45936.647608449071</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45936.647608449071</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45936.647608449071</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45936.647608449071</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45936.647608449071</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45936.647608449071</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45936.647608449071</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45936.647608449071</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45936.647608449071</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45936.647608449071</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45936.647608449071</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45936.647608449071</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45936.647608449071</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45936.647608449071</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45936.647608449071</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45936.647608449071</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45936.647608449071</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45936.647608449071</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45936.647608449071</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45936.647608449071</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45936.647608449071</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45936.647608449071</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45936.647608449071</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45936.647608449071</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45936.647608449071</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45936.647608449071</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45936.647608449071</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45936.647608449071</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45936.647608449071</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45936.647608449071</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45936.647608449071</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45936.647608449071</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45936.647608449071</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45936.647608449071</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45936.647608449071</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45936.647608449071</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45936.647608449071</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45936.647608449071</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45936.647608449071</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45936.647608449071</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45936.647608449071</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45936.647608449071</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45936.647608449071</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45936.647608449071</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45936.647608449071</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45936.647608449071</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45936.647608449071</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45936.647608449071</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45936.647608449071</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45936.647608449071</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45936.647608449071</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45936.647608449071</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45936.647608449071</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45936.647608449071</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45936.647608449071</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45936.647608449071</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45936.647608449071</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45936.647608449071</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45936.647608449071</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45936.647608449071</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45936.647608449071</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45936.647608449071</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45936.647608449071</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45936.647608449071</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45936.647608449071</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45936.647608449071</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45936.647608449071</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45936.647608449071</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45936.647608449071</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45936.647608449071</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45936.647608449071</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45936.647608449071</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45936.647608449071</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45936.647608449071</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45936.647608449071</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45936.647608449071</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45936.647608449071</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45936.647608449071</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45936.647608449071</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45936.647608449071</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45936.647608449071</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45936.647608449071</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45936.647608449071</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45936.647608449071</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45936.647608449071</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45936.647608449071</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45936.647608449071</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45936.647608449071</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45936.647608449071</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45936.647608449071</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45936.647608449071</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45936.647608449071</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45936.647608449071</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45936.647608449071</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45936.647608449071</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45936.647608449071</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45936.647608449071</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45936.647608449071</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45936.647608449071</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45936.647608449071</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45936.647608449071</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45936.647608449071</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45936.647608449071</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45936.647608449071</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45936.647608449071</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45936.647608449071</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45936.647608449071</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45936.647608449071</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45936.647608449071</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45936.647608449071</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45936.647608449071</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45936.647608449071</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45936.647608449071</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45936.647608449071</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45936.647608449071</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45936.647608449071</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45936.647608449071</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45936.647608449071</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45936.647608449071</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45936.647608449071</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45936.647608449071</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45936.647608449071</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45936.647608449071</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45936.647608449071</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45936.647608449071</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45936.647608449071</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45936.647608449071</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45936.647608449071</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45936.647608449071</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45936.647608449071</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45936.647608449071</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45936.647608449071</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45936.647608449071</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45936.647608449071</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45936.647608449071</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45936.647608449071</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45936.647608449071</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45936.647608449071</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45936.647608449071</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45936.647608449071</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45936.647608449071</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45936.647608449071</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45936.647608449071</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45936.647608449071</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45936.647608449071</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45936.647608449071</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45936.647608449071</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45936.647608449071</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45936.647608449071</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45936.647608449071</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45936.647608449071</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45936.647608449071</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45936.647608449071</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45936.647608449071</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45936.647608449071</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45936.647608449071</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45936.647608449071</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45936.647608449071</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45936.647608449071</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45936.647608449071</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45936.647608449071</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45936.647608449071</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45936.647608449071</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45936.647608449071</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45936.647608449071</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45936.647608449071</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45936.647608449071</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45936.647608449071</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45936.647608449071</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45936.647608449071</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45936.647608449071</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45936.647608449071</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45936.647608449071</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45936.647608449071</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45936.647608449071</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45936.647608449071</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45936.647608449071</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45936.647608449071</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45936.647608449071</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45936.647608449071</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45936.647608449071</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45936.647608449071</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45936.647608449071</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45936.647608449071</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45936.647608449071</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45936.647608449071</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45936.647608449071</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45936.647608449071</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45936.647608449071</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45936.647608449071</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45936.647608449071</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45936.647608449071</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45936.647608449071</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45936.647608449071</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45936.647608449071</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45936.647608449071</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45936.647608449071</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45936.647608449071</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45936.647608449071</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45936.647608449071</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45936.647608449071</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45936.647608449071</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45936.647608449071</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45936.647608449071</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45936.647608449071</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45936.647608449071</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45936.647608449071</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45936.647608449071</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45936.647608449071</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45936.647608449071</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45936.647608449071</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45936.647608449071</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45936.647608449071</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45936.647608449071</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45936.647608449071</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45936.647608449071</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45936.647608449071</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45936.647608449071</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45936.647608449071</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45936.647608449071</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45936.647608449071</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45936.647608449071</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45936.647608449071</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45936.647608449071</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45936.647608449071</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45936.647608449071</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45936.647608449071</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45936.647608449071</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45936.647608449071</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45936.647608449071</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45936.647608449071</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45936.647608449071</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45936.647608449071</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45936.647608449071</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45936.647608449071</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45936.647608449071</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45936.647608449071</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45936.647608449071</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45936.647608449071</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45936.647608449071</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45936.647608449071</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45936.647608449071</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45936.647608449071</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45936.647608449071</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45936.647608449071</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45936.647608449071</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45936.647608449071</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45936.647608449071</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45936.647608449071</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45936.647608449071</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45936.647608449071</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45936.647608449071</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45936.647608449071</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45936.647608449071</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45936.647608449071</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45936.647608449071</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45936.647608449071</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45936.647608449071</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45936.647608449071</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45936.647608449071</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45936.647608449071</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45936.647608449071</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45936.647608449071</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45936.647608449071</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45936.647608449071</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45936.647608449071</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45936.647608449071</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45936.647608449071</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45936.647608449071</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45936.647608449071</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45936.647608449071</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45936.647608449071</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45936.647608449071</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45936.647608449071</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45936.647608449071</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45936.647608449071</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45936.647608449071</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45936.647608449071</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45936.647608449071</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45936.647608449071</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45936.647608449071</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45936.647608449071</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45936.647608449071</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45936.647608449071</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45936.647608449071</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45936.647608449071</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45936.647608449071</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45936.647608449071</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45936.647608449071</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45936.647608449071</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45936.647608449071</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45936.647608449071</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45936.647608449071</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45936.647608449071</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45936.647608449071</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45936.647608449071</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45936.647608449071</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45936.647608449071</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45936.647608449071</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45936.647608449071</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45936.647608449071</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45936.647608449071</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45936.647608449071</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45936.647608449071</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45936.647608449071</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45936.647608449071</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45936.647608449071</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45936.647608449071</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45936.647608449071</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45936.647608449071</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45936.647608449071</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45936.647608449071</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45936.647608449071</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45936.647608449071</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45936.647608449071</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45936.647608449071</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45936.647608449071</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45936.647608449071</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45936.647608449071</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45936.647608449071</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45936.647608449071</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45936.647608449071</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45936.647608449071</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45936.647608449071</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45936.647608449071</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45936.647608449071</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45936.647608449071</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45936.647608449071</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45936.647608449071</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45936.647608449071</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45936.647608449071</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45936.647608449071</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45936.647608449071</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45936.647608449071</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45936.647608449071</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45936.647608449071</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45936.647608449071</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45936.647608449071</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45936.647608449071</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45936.647608449071</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45936.647608449071</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45936.647608449071</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45936.647608449071</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45936.647608449071</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45936.647608449071</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45936.647608449071</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45936.647608449071</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45936.647608449071</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45936.647608449071</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45936.647608449071</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45936.647608449071</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45936.647608449071</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45936.647608449071</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45936.647608449071</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45936.647608449071</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45936.647608449071</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45936.647608449071</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45936.647608449071</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45936.647608449071</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45936.647608449071</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45936.647608449071</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45936.647608449071</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45936.647608449071</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45936.647608449071</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45936.647608449071</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45936.647608449071</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45936.647608449071</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45936.647608449071</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45936.647608449071</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45936.647608449071</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45936.647608449071</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45936.647608449071</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45936.647608449071</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45936.647608449071</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45936.647608449071</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45936.647608449071</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45936.647608449071</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45936.647608449071</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45936.647608449071</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45936.647608449071</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45936.647608449071</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45936.647608449071</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45936.647608449071</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45936.647608449071</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45936.647608449071</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45936.647608449071</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45936.647608449071</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45936.647608449071</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45936.647608449071</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45936.647608449071</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45936.647608449071</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45936.647608449071</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45936.647608449071</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45936.647608449071</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45936.647608449071</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45936.647608449071</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45936.647608449071</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45936.647608449071</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45936.647608449071</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45936.647608449071</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45936.647608449071</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45936.647608449071</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45936.647608449071</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45936.647608449071</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45936.647608449071</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45936.647608449071</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45936.647608449071</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45936.647608449071</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45936.647608449071</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45936.647608449071</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45936.647608449071</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45936.647608449071</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45936.647608449071</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45936.647608449071</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45936.647608449071</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45936.647608449071</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45936.647608449071</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45936.647608449071</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45936.647608449071</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45936.647608449071</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45936.647608449071</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45936.647608449071</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45936.647608449071</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45936.647608449071</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45936.647608449071</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45936.647608449071</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45936.647608449071</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45936.647608449071</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45936.647608449071</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45936.647608449071</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45936.647608449071</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45936.647608449071</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45936.647608449071</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45936.647608449071</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45936.647608449071</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45936.647608449071</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45936.647608449071</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45936.647608449071</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45936.647608449071</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45936.647608449071</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45936.647608449071</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45936.647608449071</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45936.647608449071</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45936.647608449071</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45936.647608449071</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45936.647608449071</v>
      </c>
      <c r="H492" s="146"/>
      <c r="I492" s="142" t="str">
        <f>IFERROR(VLOOKUP(D492,DB!A:F,6,0),"")</f>
        <v/>
      </c>
      <c r="J492" s="142" t="str">
        <f>IFERROR(VLOOKUP(D492,DB!A:G,7,0),"")</f>
        <v/>
      </c>
      <c r="K492" s="149"/>
      <c r="L492" s="150" t="str">
        <f>IFERROR(VLOOKUP(D492,DB!A:I,9,0),"")</f>
        <v/>
      </c>
    </row>
    <row r="493" spans="1:12" ht="15" customHeight="1">
      <c r="A493" s="151"/>
      <c r="B493" s="152" t="str">
        <f>IFERROR(VLOOKUP(D493,DB!A:K,11,0),"")</f>
        <v/>
      </c>
      <c r="C493" s="153"/>
      <c r="D493" s="154"/>
      <c r="E493" s="155"/>
      <c r="F493" s="156"/>
      <c r="G493" s="157">
        <f ca="1">IFERROR(NOW()-F493,"")</f>
        <v>45936.647608449071</v>
      </c>
      <c r="H493" s="156"/>
      <c r="I493" s="152" t="str">
        <f>IFERROR(VLOOKUP(D493,DB!A:F,6,0),"")</f>
        <v/>
      </c>
      <c r="J493" s="152" t="str">
        <f>IFERROR(VLOOKUP(D493,DB!A:G,7,0),"")</f>
        <v/>
      </c>
      <c r="K493" s="158"/>
      <c r="L493" s="159"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11" sqref="D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44.815548263883102</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10.458731134254776</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45936.647608449071</v>
      </c>
      <c r="H4" s="38"/>
      <c r="I4" s="37" t="str">
        <f>IFERROR(VLOOKUP(D4,DB!A:F,6,0),"")</f>
        <v/>
      </c>
      <c r="J4" s="37" t="str">
        <f>IFERROR(VLOOKUP(D4,DB!A:G,7,0),"")</f>
        <v/>
      </c>
      <c r="K4" s="37"/>
      <c r="L4" s="37" t="str">
        <f>IFERROR(VLOOKUP(D4,DB!A:I,9,0),"")</f>
        <v/>
      </c>
      <c r="M4" s="136"/>
    </row>
    <row r="5" spans="1:13" ht="15">
      <c r="A5" s="37"/>
      <c r="B5" s="37" t="str">
        <f>IFERROR(VLOOKUP(D5,DB!A:K,11,0),"")</f>
        <v>R5</v>
      </c>
      <c r="C5" s="37"/>
      <c r="D5" s="37" t="s">
        <v>35793</v>
      </c>
      <c r="E5" s="37"/>
      <c r="F5" s="38"/>
      <c r="G5" s="39">
        <f ca="1">IFERROR(NOW()-F5,"-")</f>
        <v>45936.647608449071</v>
      </c>
      <c r="H5" s="38"/>
      <c r="I5" s="37" t="str">
        <f>IFERROR(VLOOKUP(D5,DB!A:F,6,0),"")</f>
        <v>Generator-SG</v>
      </c>
      <c r="J5" s="37" t="str">
        <f>IFERROR(VLOOKUP(D5,DB!A:G,7,0),"")</f>
        <v>Good</v>
      </c>
      <c r="K5" s="37"/>
      <c r="L5" s="37" t="str">
        <f>IFERROR(VLOOKUP(D5,DB!A:I,9,0),"")</f>
        <v>Latis</v>
      </c>
      <c r="M5" s="136"/>
    </row>
    <row r="6" spans="1:13" ht="15">
      <c r="A6" s="37"/>
      <c r="B6" s="37" t="str">
        <f>IFERROR(VLOOKUP(D6,DB!A:K,11,0),"")</f>
        <v/>
      </c>
      <c r="C6" s="37"/>
      <c r="D6" s="37"/>
      <c r="E6" s="37"/>
      <c r="F6" s="38"/>
      <c r="G6" s="39">
        <f ca="1">IFERROR(NOW()-F6,"-")</f>
        <v>45936.647608449071</v>
      </c>
      <c r="H6" s="38"/>
      <c r="I6" s="37" t="str">
        <f>IFERROR(VLOOKUP(D6,DB!A:F,6,0),"")</f>
        <v/>
      </c>
      <c r="J6" s="37" t="str">
        <f>IFERROR(VLOOKUP(D6,DB!A:G,7,0),"")</f>
        <v/>
      </c>
      <c r="K6" s="37"/>
      <c r="L6" s="37" t="str">
        <f>IFERROR(VLOOKUP(D6,DB!A:I,9,0),"")</f>
        <v/>
      </c>
      <c r="M6" s="136"/>
    </row>
    <row r="7" spans="1:13" ht="15">
      <c r="A7" s="37"/>
      <c r="B7" s="37" t="str">
        <f>IFERROR(VLOOKUP(D7,DB!A:K,11,0),"")</f>
        <v>R5</v>
      </c>
      <c r="C7" s="37"/>
      <c r="D7" s="37" t="s">
        <v>31591</v>
      </c>
      <c r="E7" s="37"/>
      <c r="F7" s="38"/>
      <c r="G7" s="39">
        <f ca="1">IFERROR(NOW()-F7,"-")</f>
        <v>45936.647608449071</v>
      </c>
      <c r="H7" s="38"/>
      <c r="I7" s="37" t="str">
        <f>IFERROR(VLOOKUP(D7,DB!A:F,6,0),"")</f>
        <v>SCECO</v>
      </c>
      <c r="J7" s="37" t="str">
        <f>IFERROR(VLOOKUP(D7,DB!A:G,7,0),"")</f>
        <v>Dead</v>
      </c>
      <c r="K7" s="37"/>
      <c r="L7" s="37" t="str">
        <f>IFERROR(VLOOKUP(D7,DB!A:I,9,0),"")</f>
        <v>Latis</v>
      </c>
      <c r="M7" s="136"/>
    </row>
    <row r="8" spans="1:13" ht="15">
      <c r="A8" s="37"/>
      <c r="B8" s="37" t="str">
        <f>IFERROR(VLOOKUP(D8,DB!A:K,11,0),"")</f>
        <v/>
      </c>
      <c r="C8" s="37"/>
      <c r="D8" s="37"/>
      <c r="E8" s="37"/>
      <c r="F8" s="38"/>
      <c r="G8" s="39">
        <f ca="1">IFERROR(NOW()-F8,"-")</f>
        <v>45936.647608449071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45936.647608449071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45936.647608449071</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45936.647608449071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45936.647608449071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45936.647608449071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45936.647608449071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45936.647608449071</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45936.647608449071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45936.647608449071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45936.647608449071</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45936.647608449071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45936.647608449071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45936.647608449071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45936.647608449071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45936.647608449071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45936.647608449071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45936.647608449071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45936.647608449071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45936.647608449071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45936.647608449071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45936.647608449071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45936.647608449071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45936.647608449071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45936.647608449071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45936.647608449071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45936.647608449071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45936.647608449071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45936.647608449071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45936.647608449071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45936.647608449071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45936.647608449071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45936.647608449071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45936.647608449071</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45936.647608449071</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45936.647608449071</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45936.647608449071</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45936.647608449071</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45936.647608449071</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45936.647608449071</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45936.647608449071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45936.647608449071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45936.647608449071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45936.647608449071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45936.647608449071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45936.647608449071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45936.647608449071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45936.647608449071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45936.647608449071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45936.647608449071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45936.647608449071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45936.647608449071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45936.647608449071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45936.647608449071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45936.647608449071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45936.647608449071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45936.647608449071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45936.647608449071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45936.647608449071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45936.647608449071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45936.647608449071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45936.647608449071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45936.647608449071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45936.647608449071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45936.647608449071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45936.647608449071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45936.647608449071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45936.647608449071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45936.647608449071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45936.647608449071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45936.647608449071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45936.647608449071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45936.647608449071</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45936.647608449071</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45936.647608449071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45936.647608449071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45936.647608449071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45936.647608449071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45936.647608449071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45936.647608449071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45936.647608449071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45936.647608449071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45936.647608449071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45936.647608449071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45936.647608449071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45936.647608449071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45936.647608449071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45936.647608449071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45936.647608449071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45936.647608449071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45936.647608449071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45936.647608449071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45936.647608449071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45936.647608449071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45936.647608449071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45936.647608449071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45936.647608449071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45936.647608449071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45936.647608449071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45936.647608449071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45936.647608449071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45936.647608449071</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45936.647608449071</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45936.647608449071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45936.647608449071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45936.647608449071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45936.647608449071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45936.647608449071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45936.647608449071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45936.647608449071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45936.647608449071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45936.647608449071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45936.647608449071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45936.647608449071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45936.647608449071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45936.647608449071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45936.647608449071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45936.647608449071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45936.647608449071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45936.647608449071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45936.647608449071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45936.647608449071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45936.647608449071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45936.647608449071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45936.647608449071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45936.647608449071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45936.647608449071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45936.647608449071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45936.647608449071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45936.647608449071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45936.647608449071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45936.647608449071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45936.647608449071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45936.647608449071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45936.647608449071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45936.647608449071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45936.647608449071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45936.647608449071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45936.647608449071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45936.647608449071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45936.647608449071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45936.647608449071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45936.647608449071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45936.647608449071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45936.647608449071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45936.647608449071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45936.647608449071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45936.647608449071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45936.647608449071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45936.647608449071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45936.647608449071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45936.647608449071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45936.647608449071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45936.647608449071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45936.647608449071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45936.647608449071</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45936.647608449071</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9.874761226848932</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45936.647608449071</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2.7666362268500961</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1.705363078697701</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39066</v>
      </c>
      <c r="B6" s="120" t="str">
        <f>IFERROR(VLOOKUP(D6,DB!A:K,11,0),"")</f>
        <v>R6</v>
      </c>
      <c r="C6" s="122">
        <v>1</v>
      </c>
      <c r="D6" s="120" t="s">
        <v>33236</v>
      </c>
      <c r="E6" s="137" t="s">
        <v>38964</v>
      </c>
      <c r="F6" s="124">
        <v>45936.586342592593</v>
      </c>
      <c r="G6" s="89">
        <f ca="1">IFERROR(NOW()-F6,"-")</f>
        <v>6.1265856478712521E-2</v>
      </c>
      <c r="H6" s="124">
        <v>45936.580578703702</v>
      </c>
      <c r="I6" s="120" t="str">
        <f>IFERROR(VLOOKUP(D6,DB!A:F,6,0),"")</f>
        <v>Generator-SG</v>
      </c>
      <c r="J6" s="119" t="str">
        <f>IFERROR(VLOOKUP(D6,DB!A:G,7,0),"")</f>
        <v>Vandalized</v>
      </c>
      <c r="K6" s="125" t="s">
        <v>39067</v>
      </c>
      <c r="L6" s="126" t="str">
        <f>IFERROR(VLOOKUP(D6,DB!A:I,9,0),"")</f>
        <v>Latis</v>
      </c>
    </row>
    <row r="7" spans="1:16383" ht="31.5" customHeight="1">
      <c r="A7" s="121" t="s">
        <v>39068</v>
      </c>
      <c r="B7" s="120" t="str">
        <f>IFERROR(VLOOKUP(D7,DB!A:K,11,0),"")</f>
        <v>R6</v>
      </c>
      <c r="C7" s="122">
        <v>4</v>
      </c>
      <c r="D7" s="120" t="s">
        <v>37601</v>
      </c>
      <c r="E7" s="137" t="s">
        <v>39043</v>
      </c>
      <c r="F7" s="124">
        <v>45936.599247685182</v>
      </c>
      <c r="G7" s="89">
        <f ca="1">IFERROR(NOW()-F7,"-")</f>
        <v>4.836076388892252E-2</v>
      </c>
      <c r="H7" s="124">
        <v>45936.587430555555</v>
      </c>
      <c r="I7" s="120" t="str">
        <f>IFERROR(VLOOKUP(D7,DB!A:F,6,0),"")</f>
        <v>SCECO</v>
      </c>
      <c r="J7" s="119" t="str">
        <f>IFERROR(VLOOKUP(D7,DB!A:G,7,0),"")</f>
        <v>Vandalized</v>
      </c>
      <c r="K7" s="125" t="s">
        <v>39069</v>
      </c>
      <c r="L7" s="126" t="str">
        <f>IFERROR(VLOOKUP(D7,DB!A:I,9,0),"")</f>
        <v>Latis</v>
      </c>
    </row>
    <row r="8" spans="1:16383" ht="31.5" customHeight="1">
      <c r="A8"/>
      <c r="B8" s="120" t="str">
        <f>IFERROR(VLOOKUP(D8,DB!A:K,11,0),"")</f>
        <v/>
      </c>
      <c r="C8" s="122"/>
      <c r="D8" s="120"/>
      <c r="E8" s="123"/>
      <c r="F8" s="124"/>
      <c r="G8" s="89">
        <f ca="1">IFERROR(NOW()-F8,"-")</f>
        <v>45936.647608449071</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20"/>
      <c r="E9" s="123"/>
      <c r="F9" s="124"/>
      <c r="G9" s="89">
        <f ca="1">IFERROR(NOW()-F9,"-")</f>
        <v>45936.647608449071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45936.647608449071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45936.647608449071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45936.647608449071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45936.647608449071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45936.647608449071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45936.647608449071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45936.647608449071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45936.647608449071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45936.647608449071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45936.647608449071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45936.647608449071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45936.647608449071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45936.647608449071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45936.647608449071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45936.647608449071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45936.647608449071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45936.647608449071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45936.647608449071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45936.647608449071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45936.647608449071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45936.647608449071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45936.647608449071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45936.647608449071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45936.647608449071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45936.647608449071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45936.647608449071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45936.647608449071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45936.647608449071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45936.647608449071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45936.647608449071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45936.647608449071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45936.647608449071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45936.647608449071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45936.647608449071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45936.647608449071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45936.647608449071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45936.647608449071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45936.647608449071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45936.647608449071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45936.647608449071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45936.647608449071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45936.647608449071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45936.647608449071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45936.647608449071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45936.647608449071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45936.647608449071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45936.647608449071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45936.647608449071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45936.647608449071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45936.647608449071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45936.647608449071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45936.647608449071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45936.647608449071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45936.647608449071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45936.647608449071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45936.647608449071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45936.647608449071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45936.647608449071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45936.647608449071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45936.647608449071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45936.647608449071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45936.647608449071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45936.647608449071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45936.647608449071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45936.647608449071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45936.647608449071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45936.647608449071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45936.647608449071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45936.647608449071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45936.647608449071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45936.647608449071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45936.647608449071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45936.647608449071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45936.647608449071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45936.647608449071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45936.647608449071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45936.647608449071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45936.647608449071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45936.647608449071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45936.647608449071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45936.647608449071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45936.647608449071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45936.647608449071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45936.647608449071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45936.647608449071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45936.647608449071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45936.647608449071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45936.647608449071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45936.647608449071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45936.647608449071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45936.647608449071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45936.647608449071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45936.647608449071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45936.647608449071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45936.647608449071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45936.647608449071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45936.647608449071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45936.647608449071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45936.647608449071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45936.647608449071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45936.647608449071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45936.647608449071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45936.647608449071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45936.647608449071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45936.647608449071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45936.647608449071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45936.647608449071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45936.647608449071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45936.647608449071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45936.647608449071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45936.647608449071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45936.647608449071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45936.647608449071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45936.647608449071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45936.647608449071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45936.647608449071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45936.647608449071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45936.647608449071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45936.647608449071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45936.647608449071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45936.647608449071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45936.647608449071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45936.647608449071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45936.647608449071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45936.647608449071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45936.647608449071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45936.647608449071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45936.647608449071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45936.647608449071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45936.647608449071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45936.647608449071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45936.647608449071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45936.647608449071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45936.647608449071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45936.647608449071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45936.647608449071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45936.647608449071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45936.647608449071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45936.647608449071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45936.647608449071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45936.647608449071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45936.647608449071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45936.647608449071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45936.647608449071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45936.647608449071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45936.647608449071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45936.647608449071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45936.647608449071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45936.647608449071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45936.647608449071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45936.647608449071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45936.647608449071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45936.647608449071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45936.647608449071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45936.647608449071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45936.647608449071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45936.647608449071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45936.647608449071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45936.647608449071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45936.647608449071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45936.647608449071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45936.647608449071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45936.647608449071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45936.647608449071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45936.647608449071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45936.647608449071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45936.647608449071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45936.647608449071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45936.647608449071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45936.647608449071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45936.647608449071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45936.647608449071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45936.647608449071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45936.647608449071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45936.647608449071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45936.647608449071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45936.647608449071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45936.647608449071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45936.647608449071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45936.647608449071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45936.647608449071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45936.647608449071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45936.647608449071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45936.647608449071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45936.647608449071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45936.647608449071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45936.647608449071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45936.647608449071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45936.647608449071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45936.647608449071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45936.647608449071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45936.647608449071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45936.647608449071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45936.647608449071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45936.647608449071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45936.647608449071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45936.647608449071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45936.647608449071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45936.647608449071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45936.647608449071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45936.647608449071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45936.647608449071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45936.647608449071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45936.647608449071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45936.647608449071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45936.647608449071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45936.647608449071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45936.647608449071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45936.647608449071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45936.647608449071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45936.647608449071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45936.647608449071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45936.647608449071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45936.647608449071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45936.647608449071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45936.647608449071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45936.647608449071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45936.647608449071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45936.647608449071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45936.647608449071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45936.647608449071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45936.647608449071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45936.647608449071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45936.647608449071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45936.647608449071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45936.647608449071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45936.647608449071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45936.647608449071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45936.647608449071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45936.647608449071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45936.647608449071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45936.647608449071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45936.647608449071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45936.647608449071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45936.647608449071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45936.647608449071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45936.647608449071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45936.647608449071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45936.647608449071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45936.647608449071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45936.647608449071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45936.647608449071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45936.647608449071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45936.647608449071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45936.647608449071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45936.647608449071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45936.647608449071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45936.647608449071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45936.647608449071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45936.647608449071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45936.647608449071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45936.647608449071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45936.647608449071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45936.647608449071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45936.647608449071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45936.647608449071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45936.647608449071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45936.647608449071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45936.647608449071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45936.647608449071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45936.647608449071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45936.647608449071</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2025-10-06T12:34:37Z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